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mc:AlternateContent xmlns:mc="http://schemas.openxmlformats.org/markup-compatibility/2006">
    <mc:Choice Requires="x15">
      <x15ac:absPath xmlns:x15ac="http://schemas.microsoft.com/office/spreadsheetml/2010/11/ac" url="I:\A - RESOURCES\Tools (SORT, audit tools, recommendation check lists)\Audit tools\2023 Transition\"/>
    </mc:Choice>
  </mc:AlternateContent>
  <xr:revisionPtr revIDLastSave="0" documentId="13_ncr:1_{384CCDAA-5185-480D-B440-04DA6B71D6CF}" xr6:coauthVersionLast="47" xr6:coauthVersionMax="47" xr10:uidLastSave="{00000000-0000-0000-0000-000000000000}"/>
  <bookViews>
    <workbookView xWindow="-120" yWindow="-120" windowWidth="20730" windowHeight="11160" xr2:uid="{00000000-000D-0000-FFFF-FFFF00000000}"/>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AF6" i="6"/>
  <c r="Q19" i="1"/>
  <c r="F6" i="6"/>
  <c r="AF7" i="6"/>
  <c r="AF8" i="6"/>
  <c r="AF9" i="6"/>
  <c r="AF10" i="6"/>
  <c r="AF11" i="6"/>
  <c r="AF12" i="6"/>
  <c r="AF13" i="6"/>
  <c r="AF14" i="6"/>
  <c r="AF15" i="6"/>
  <c r="Z17" i="6"/>
  <c r="Y17" i="6"/>
  <c r="X17" i="6"/>
  <c r="AE7" i="6"/>
  <c r="AE8" i="6"/>
  <c r="AE9" i="6"/>
  <c r="AE10" i="6"/>
  <c r="AE11" i="6"/>
  <c r="AE12" i="6"/>
  <c r="AE13" i="6"/>
  <c r="AE14" i="6"/>
  <c r="AE15" i="6"/>
  <c r="W7" i="6"/>
  <c r="W8" i="6"/>
  <c r="W9" i="6"/>
  <c r="W10" i="6"/>
  <c r="W11" i="6"/>
  <c r="W12" i="6"/>
  <c r="W13" i="6"/>
  <c r="W14" i="6"/>
  <c r="W15" i="6"/>
  <c r="V7" i="6"/>
  <c r="V8" i="6"/>
  <c r="V9" i="6"/>
  <c r="V10" i="6"/>
  <c r="V11" i="6"/>
  <c r="V12" i="6"/>
  <c r="V13" i="6"/>
  <c r="V14" i="6"/>
  <c r="V15" i="6"/>
  <c r="W6" i="6"/>
  <c r="W17" i="6" s="1"/>
  <c r="V6" i="6"/>
  <c r="V17" i="6" s="1"/>
  <c r="T7" i="6"/>
  <c r="T8" i="6"/>
  <c r="T9" i="6"/>
  <c r="T10" i="6"/>
  <c r="T11" i="6"/>
  <c r="T12" i="6"/>
  <c r="T13" i="6"/>
  <c r="T14" i="6"/>
  <c r="T15" i="6"/>
  <c r="S7" i="6"/>
  <c r="S8" i="6"/>
  <c r="S9" i="6"/>
  <c r="S10" i="6"/>
  <c r="S11" i="6"/>
  <c r="S12" i="6"/>
  <c r="S13" i="6"/>
  <c r="S14" i="6"/>
  <c r="S15" i="6"/>
  <c r="R7" i="6"/>
  <c r="R8" i="6"/>
  <c r="R9" i="6"/>
  <c r="R10" i="6"/>
  <c r="R11" i="6"/>
  <c r="R12" i="6"/>
  <c r="R13" i="6"/>
  <c r="R14" i="6"/>
  <c r="R15" i="6"/>
  <c r="T6" i="6"/>
  <c r="T17" i="6" s="1"/>
  <c r="S6" i="6"/>
  <c r="S17" i="6" s="1"/>
  <c r="R6" i="6"/>
  <c r="R17" i="6" s="1"/>
  <c r="O7" i="6"/>
  <c r="O8" i="6"/>
  <c r="O9" i="6"/>
  <c r="O10" i="6"/>
  <c r="O11" i="6"/>
  <c r="O12" i="6"/>
  <c r="O13" i="6"/>
  <c r="O14" i="6"/>
  <c r="O15" i="6"/>
  <c r="N7" i="6"/>
  <c r="N8" i="6"/>
  <c r="N9" i="6"/>
  <c r="N10" i="6"/>
  <c r="N11" i="6"/>
  <c r="N12" i="6"/>
  <c r="N13" i="6"/>
  <c r="N14" i="6"/>
  <c r="N15" i="6"/>
  <c r="O6" i="6"/>
  <c r="N6" i="6"/>
  <c r="H7" i="6"/>
  <c r="I7" i="6"/>
  <c r="J7" i="6"/>
  <c r="K7" i="6"/>
  <c r="L7" i="6"/>
  <c r="H8" i="6"/>
  <c r="I8" i="6"/>
  <c r="J8" i="6"/>
  <c r="K8" i="6"/>
  <c r="L8" i="6"/>
  <c r="H9" i="6"/>
  <c r="I9" i="6"/>
  <c r="J9" i="6"/>
  <c r="K9" i="6"/>
  <c r="L9" i="6"/>
  <c r="H10" i="6"/>
  <c r="I10" i="6"/>
  <c r="J10" i="6"/>
  <c r="K10" i="6"/>
  <c r="L10" i="6"/>
  <c r="H11" i="6"/>
  <c r="I11" i="6"/>
  <c r="J11" i="6"/>
  <c r="K11" i="6"/>
  <c r="L11" i="6"/>
  <c r="H12" i="6"/>
  <c r="I12" i="6"/>
  <c r="J12" i="6"/>
  <c r="K12" i="6"/>
  <c r="L12" i="6"/>
  <c r="H13" i="6"/>
  <c r="I13" i="6"/>
  <c r="J13" i="6"/>
  <c r="K13" i="6"/>
  <c r="L13" i="6"/>
  <c r="H14" i="6"/>
  <c r="I14" i="6"/>
  <c r="J14" i="6"/>
  <c r="K14" i="6"/>
  <c r="L14" i="6"/>
  <c r="H15" i="6"/>
  <c r="I15" i="6"/>
  <c r="J15" i="6"/>
  <c r="K15" i="6"/>
  <c r="L15" i="6"/>
  <c r="L6" i="6"/>
  <c r="K6" i="6"/>
  <c r="J6" i="6"/>
  <c r="I6" i="6"/>
  <c r="H6" i="6"/>
  <c r="F7" i="6"/>
  <c r="F8" i="6"/>
  <c r="F9" i="6"/>
  <c r="F10" i="6"/>
  <c r="F11" i="6"/>
  <c r="F12" i="6"/>
  <c r="F13" i="6"/>
  <c r="F14" i="6"/>
  <c r="F15" i="6"/>
  <c r="G19" i="6" l="1"/>
  <c r="M19" i="6"/>
  <c r="P19" i="6"/>
  <c r="X19" i="6"/>
  <c r="Y19" i="6"/>
  <c r="Y21" i="6" s="1"/>
  <c r="Y18" i="6" s="1"/>
  <c r="Z19" i="6"/>
  <c r="AA19" i="6"/>
  <c r="AB19" i="6"/>
  <c r="AC19" i="6"/>
  <c r="AF19" i="6"/>
  <c r="AG19" i="6"/>
  <c r="E19" i="6"/>
  <c r="G17" i="6"/>
  <c r="M17" i="6"/>
  <c r="P17" i="6"/>
  <c r="AA17" i="6"/>
  <c r="AB17" i="6"/>
  <c r="AC17" i="6"/>
  <c r="AF17" i="6"/>
  <c r="AG17" i="6"/>
  <c r="E17" i="6"/>
  <c r="G22" i="6"/>
  <c r="M22" i="6"/>
  <c r="P22" i="6"/>
  <c r="X22" i="6"/>
  <c r="Y22" i="6"/>
  <c r="Z22" i="6"/>
  <c r="AA22" i="6"/>
  <c r="AB22" i="6"/>
  <c r="AC22" i="6"/>
  <c r="AF22" i="6"/>
  <c r="AG22" i="6"/>
  <c r="G23" i="6"/>
  <c r="M23" i="6"/>
  <c r="P23" i="6"/>
  <c r="X23" i="6"/>
  <c r="Y23" i="6"/>
  <c r="Z23" i="6"/>
  <c r="AA23" i="6"/>
  <c r="AB23" i="6"/>
  <c r="AC23" i="6"/>
  <c r="AF23" i="6"/>
  <c r="AG23" i="6"/>
  <c r="E22" i="6"/>
  <c r="E23" i="6"/>
  <c r="AF26" i="6"/>
  <c r="AG26" i="6"/>
  <c r="AB26" i="6"/>
  <c r="AC26" i="6"/>
  <c r="AF27" i="6" l="1"/>
  <c r="AC27" i="6"/>
  <c r="AB27" i="6"/>
  <c r="Y28" i="6"/>
  <c r="AC21" i="6"/>
  <c r="AC18" i="6" s="1"/>
  <c r="X21" i="6"/>
  <c r="X18" i="6" s="1"/>
  <c r="G21" i="6"/>
  <c r="G18" i="6" s="1"/>
  <c r="AB21" i="6"/>
  <c r="AB18" i="6" s="1"/>
  <c r="P21" i="6"/>
  <c r="P18" i="6" s="1"/>
  <c r="AG21" i="6"/>
  <c r="AG18" i="6" s="1"/>
  <c r="AA21" i="6"/>
  <c r="AA20" i="6" s="1"/>
  <c r="F19" i="6"/>
  <c r="AF21" i="6"/>
  <c r="AF18" i="6" s="1"/>
  <c r="I22" i="6"/>
  <c r="K17" i="6"/>
  <c r="N19" i="6"/>
  <c r="AE17" i="6"/>
  <c r="Y24" i="6"/>
  <c r="O17" i="6"/>
  <c r="AC24" i="6"/>
  <c r="L17" i="6"/>
  <c r="V19" i="6"/>
  <c r="H17" i="6"/>
  <c r="J19" i="6"/>
  <c r="AG24" i="6"/>
  <c r="AG28" i="6" s="1"/>
  <c r="R19" i="6"/>
  <c r="W23" i="6"/>
  <c r="R23" i="6"/>
  <c r="N23" i="6"/>
  <c r="J23" i="6"/>
  <c r="F23" i="6"/>
  <c r="T22" i="6"/>
  <c r="L22" i="6"/>
  <c r="H22" i="6"/>
  <c r="N17" i="6"/>
  <c r="J17" i="6"/>
  <c r="F17" i="6"/>
  <c r="I19" i="6"/>
  <c r="AE23" i="6"/>
  <c r="V23" i="6"/>
  <c r="I23" i="6"/>
  <c r="S22" i="6"/>
  <c r="O22" i="6"/>
  <c r="K22" i="6"/>
  <c r="I17" i="6"/>
  <c r="T19" i="6"/>
  <c r="L19" i="6"/>
  <c r="H19" i="6"/>
  <c r="T23" i="6"/>
  <c r="L23" i="6"/>
  <c r="H23" i="6"/>
  <c r="AA24" i="6"/>
  <c r="W22" i="6"/>
  <c r="R22" i="6"/>
  <c r="N22" i="6"/>
  <c r="J22" i="6"/>
  <c r="F22" i="6"/>
  <c r="AE19" i="6"/>
  <c r="W19" i="6"/>
  <c r="S19" i="6"/>
  <c r="O19" i="6"/>
  <c r="K19" i="6"/>
  <c r="S23" i="6"/>
  <c r="O23" i="6"/>
  <c r="K23" i="6"/>
  <c r="AE22" i="6"/>
  <c r="V22" i="6"/>
  <c r="M21" i="6"/>
  <c r="M20" i="6" s="1"/>
  <c r="Z24" i="6"/>
  <c r="Z28" i="6" s="1"/>
  <c r="M24" i="6"/>
  <c r="M28" i="6" s="1"/>
  <c r="AC20" i="6"/>
  <c r="Y20" i="6"/>
  <c r="AF20" i="6"/>
  <c r="Z21" i="6"/>
  <c r="Z20" i="6" s="1"/>
  <c r="AF24" i="6"/>
  <c r="AB24" i="6"/>
  <c r="X24" i="6"/>
  <c r="X28" i="6" s="1"/>
  <c r="P24" i="6"/>
  <c r="G24" i="6"/>
  <c r="G28" i="6" s="1"/>
  <c r="AE26" i="6"/>
  <c r="N26" i="6"/>
  <c r="O26" i="6"/>
  <c r="AF28" i="6" l="1"/>
  <c r="L23" i="1" s="1"/>
  <c r="AE27" i="6"/>
  <c r="AC28" i="6"/>
  <c r="L21" i="1" s="1"/>
  <c r="AB28" i="6"/>
  <c r="L20" i="1" s="1"/>
  <c r="O27" i="6"/>
  <c r="L28" i="6"/>
  <c r="G20" i="6"/>
  <c r="J24" i="6"/>
  <c r="AB20" i="6"/>
  <c r="P20" i="6"/>
  <c r="X20" i="6"/>
  <c r="AG20" i="6"/>
  <c r="AA18" i="6"/>
  <c r="AA28" i="6" s="1"/>
  <c r="W21" i="6"/>
  <c r="W18" i="6" s="1"/>
  <c r="N21" i="6"/>
  <c r="N18" i="6" s="1"/>
  <c r="F21" i="6"/>
  <c r="F20" i="6" s="1"/>
  <c r="I21" i="6"/>
  <c r="I20" i="6" s="1"/>
  <c r="F24" i="6"/>
  <c r="K21" i="6"/>
  <c r="K20" i="6" s="1"/>
  <c r="K24" i="6"/>
  <c r="K28" i="6" s="1"/>
  <c r="I24" i="6"/>
  <c r="H21" i="6"/>
  <c r="H18" i="6" s="1"/>
  <c r="V21" i="6"/>
  <c r="V20" i="6" s="1"/>
  <c r="V24" i="6"/>
  <c r="V28" i="6" s="1"/>
  <c r="H24" i="6"/>
  <c r="H28" i="6" s="1"/>
  <c r="J21" i="6"/>
  <c r="J18" i="6" s="1"/>
  <c r="L24" i="6"/>
  <c r="N24" i="6"/>
  <c r="N28" i="6" s="1"/>
  <c r="R21" i="6"/>
  <c r="R20" i="6" s="1"/>
  <c r="S21" i="6"/>
  <c r="S18" i="6" s="1"/>
  <c r="T21" i="6"/>
  <c r="T18" i="6" s="1"/>
  <c r="T24" i="6"/>
  <c r="L21" i="6"/>
  <c r="L18" i="6" s="1"/>
  <c r="AE24" i="6"/>
  <c r="AE28" i="6" s="1"/>
  <c r="S24" i="6"/>
  <c r="R24" i="6"/>
  <c r="O24" i="6"/>
  <c r="O28" i="6" s="1"/>
  <c r="M18" i="6"/>
  <c r="Z18" i="6"/>
  <c r="W24" i="6"/>
  <c r="W28" i="6" s="1"/>
  <c r="AE21" i="6"/>
  <c r="AE18" i="6" s="1"/>
  <c r="O21" i="6"/>
  <c r="O18" i="6" s="1"/>
  <c r="AG27" i="6"/>
  <c r="N27" i="6"/>
  <c r="T27" i="6"/>
  <c r="R26" i="6"/>
  <c r="T26" i="6"/>
  <c r="S26" i="6"/>
  <c r="N20" i="6" l="1"/>
  <c r="F18" i="6"/>
  <c r="W20" i="6"/>
  <c r="H26" i="1"/>
  <c r="I18" i="6"/>
  <c r="K18" i="6"/>
  <c r="J20" i="6"/>
  <c r="H20" i="6"/>
  <c r="V18" i="6"/>
  <c r="L20" i="6"/>
  <c r="R18" i="6"/>
  <c r="S20" i="6"/>
  <c r="T20" i="6"/>
  <c r="O20" i="6"/>
  <c r="AE20" i="6"/>
  <c r="H27" i="1"/>
  <c r="L24" i="1"/>
  <c r="L22" i="1"/>
  <c r="R27" i="6"/>
  <c r="S27" i="6"/>
  <c r="E26" i="6"/>
  <c r="R28" i="6" l="1"/>
  <c r="J19" i="1" s="1"/>
  <c r="T28" i="6"/>
  <c r="J21" i="1" s="1"/>
  <c r="S28" i="6"/>
  <c r="J20" i="1" s="1"/>
  <c r="F26" i="6"/>
  <c r="F27" i="6" s="1"/>
  <c r="F28" i="6" l="1"/>
  <c r="G20" i="1" s="1"/>
  <c r="G26" i="6" l="1"/>
  <c r="G27" i="6" s="1"/>
  <c r="E27" i="6"/>
  <c r="E24" i="6" l="1"/>
  <c r="P26" i="6"/>
  <c r="E21" i="6"/>
  <c r="E20" i="6" s="1"/>
  <c r="H19" i="1" l="1"/>
  <c r="E18" i="6"/>
  <c r="E28" i="6" s="1"/>
  <c r="P27" i="6"/>
  <c r="G19" i="1" l="1"/>
  <c r="N19" i="1" s="1"/>
  <c r="P28" i="6"/>
  <c r="I19" i="1" s="1"/>
  <c r="P19" i="1" s="1"/>
  <c r="L27" i="6" l="1"/>
  <c r="H26" i="6"/>
  <c r="M27" i="6" l="1"/>
  <c r="J26" i="6"/>
  <c r="M26" i="6"/>
  <c r="K26" i="6"/>
  <c r="I26" i="6"/>
  <c r="L26" i="6"/>
  <c r="H27" i="6"/>
  <c r="H20" i="1" l="1"/>
  <c r="J28" i="6"/>
  <c r="H22" i="1" s="1"/>
  <c r="I27" i="6"/>
  <c r="K27" i="6"/>
  <c r="J27" i="6"/>
  <c r="H24" i="1" l="1"/>
  <c r="H25" i="1"/>
  <c r="I28" i="6"/>
  <c r="H21" i="1" s="1"/>
  <c r="H23" i="1"/>
  <c r="O19" i="1" l="1"/>
  <c r="V26" i="6"/>
  <c r="V27" i="6" l="1"/>
  <c r="AA26" i="6"/>
  <c r="W27" i="6"/>
  <c r="W26" i="6"/>
  <c r="K19" i="1" l="1"/>
  <c r="X26" i="6"/>
  <c r="AA27" i="6"/>
  <c r="Z26" i="6"/>
  <c r="Y26" i="6"/>
  <c r="K20" i="1" l="1"/>
  <c r="Y27" i="6"/>
  <c r="Z27" i="6"/>
  <c r="L19" i="1"/>
  <c r="S19" i="1" s="1"/>
  <c r="X27" i="6"/>
  <c r="K21" i="1" l="1"/>
  <c r="K23" i="1"/>
  <c r="K22" i="1"/>
  <c r="R19" i="1" l="1"/>
</calcChain>
</file>

<file path=xl/sharedStrings.xml><?xml version="1.0" encoding="utf-8"?>
<sst xmlns="http://schemas.openxmlformats.org/spreadsheetml/2006/main" count="273" uniqueCount="175">
  <si>
    <t>Instructions for completion</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</si>
  <si>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</si>
  <si>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</si>
  <si>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</si>
  <si>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</si>
  <si>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</si>
  <si>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</si>
  <si>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</si>
  <si>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</si>
  <si>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</si>
  <si>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</si>
  <si>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</si>
  <si>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</si>
  <si>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</si>
  <si>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</si>
  <si>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</si>
  <si>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</si>
  <si>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</si>
  <si>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</si>
  <si>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</si>
  <si>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</si>
  <si>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</si>
  <si>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</si>
  <si>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</si>
  <si>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</si>
  <si>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</si>
  <si>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</si>
  <si>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</si>
  <si>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</si>
  <si>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</si>
  <si>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</si>
  <si>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</si>
  <si>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</si>
  <si>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</si>
  <si>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</si>
  <si>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</si>
  <si>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</si>
  <si>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</si>
  <si>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</si>
  <si>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Average % of recommendation</t>
  </si>
  <si>
    <t>Red</t>
  </si>
  <si>
    <t>50-99</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</si>
  <si>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</si>
  <si>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</si>
  <si>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</si>
  <si>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Number of cases (overall percentage for radar chart in Summary worksheet)</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</si>
  <si>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</si>
  <si>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</si>
  <si>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</si>
  <si>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</si>
  <si>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</si>
  <si>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</si>
  <si>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</si>
  <si>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</si>
  <si>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</si>
  <si>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</si>
  <si>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</si>
  <si>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</si>
  <si>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</si>
  <si>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</si>
  <si>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</si>
  <si>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</si>
  <si>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</si>
  <si>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</si>
  <si>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</si>
  <si>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</si>
  <si>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</si>
  <si>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</si>
  <si>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</si>
  <si>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No data</t>
  </si>
  <si>
    <t>Description</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</si>
  <si>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</si>
  <si>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</si>
  <si>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</si>
  <si>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</si>
  <si>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</si>
  <si>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</si>
  <si>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</si>
  <si>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</si>
  <si>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</si>
  <si>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</si>
  <si>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Recommendation 3</t>
  </si>
  <si>
    <t>6a</t>
  </si>
  <si>
    <t>6b</t>
  </si>
  <si>
    <t>Unknown</t>
  </si>
  <si>
    <t>This toolkit can be used in conjunction with the Recommendation Checklist. This can be found by clicking on the adjacent report image or this link:</t>
  </si>
  <si>
    <t>Audit Toolkit</t>
  </si>
  <si>
    <t>Please complete as many questions which are applicable to the care of the patient.</t>
  </si>
  <si>
    <t>9a</t>
  </si>
  <si>
    <t>Recommendation 7</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</si>
  <si>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</si>
  <si>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10a</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</si>
  <si>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</si>
  <si>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Recommendation 1</t>
  </si>
  <si>
    <t>5a</t>
  </si>
  <si>
    <t>Recommendation 4</t>
  </si>
  <si>
    <t>5b</t>
  </si>
  <si>
    <t>Recommendation 6</t>
  </si>
  <si>
    <t>9b</t>
  </si>
  <si>
    <t>10b</t>
  </si>
  <si>
    <t>14a</t>
  </si>
  <si>
    <t>N/A- no relevant physical health conditions</t>
  </si>
  <si>
    <t>No data/Not answered/Not documented</t>
  </si>
  <si>
    <t>Sub criteria scoring and average per Recommendation below</t>
  </si>
  <si>
    <t>Amending the tool to include more or fewer patients</t>
  </si>
  <si>
    <t>Insufficient data</t>
  </si>
  <si>
    <t>Transition from child to adult health services</t>
  </si>
  <si>
    <r>
      <t xml:space="preserve">Thank you for downloading the toolkit for </t>
    </r>
    <r>
      <rPr>
        <i/>
        <sz val="11"/>
        <color theme="1"/>
        <rFont val="Calibri"/>
        <family val="2"/>
        <scheme val="minor"/>
      </rPr>
      <t xml:space="preserve">''The Inbetweeners". </t>
    </r>
    <r>
      <rPr>
        <sz val="11"/>
        <color theme="1"/>
        <rFont val="Calibri"/>
        <family val="2"/>
        <scheme val="minor"/>
      </rPr>
      <t>We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</si>
  <si>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t xml:space="preserve">This data collection tool is made up of questions which can be used to assess how well your Trust/Health Board is meeting recommendations made in </t>
    </r>
    <r>
      <rPr>
        <i/>
        <sz val="11"/>
        <color theme="1"/>
        <rFont val="Calibri"/>
        <family val="2"/>
        <scheme val="minor"/>
      </rPr>
      <t>"The Inbetweeners"</t>
    </r>
  </si>
  <si>
    <t>This tool relates to young people with a chronic condition receiving ongoing care in your organisation. The young person may be receiving care from one or more teams within your organisation. Questions are asked about care provided across the whole organisation rather than on an individual team basis.
The NCEPOD enquiry looked at transition from health services for children and young people into adult health services. In the NCEPOD study, this was young people aged between 13 and 25 years with one or more of the following 12 conditions:
• Epilepsy • sickle cell disease • juvenile idiopathic arthritis • cerebral palsy • spina bifida • muscular dystrophy • solid organ post-transplant (heart, liver, or kidney) • a brain tumour • autism • Rett syndrome • type 2 diabetes in young people with obesity • chronic kidney disease.
The clinician questionnaires were completed by a wide range of healthcare professionals, including doctors, nurses, occupational therapists, physiotherapists and speech and language therapists across all organisations identified as being involved in the ongoing care of the young person, including primary care, community care, physical and mental healthcare.</t>
  </si>
  <si>
    <t>Age (years)</t>
  </si>
  <si>
    <t xml:space="preserve">Recommendation 2 </t>
  </si>
  <si>
    <t>Were appointments scheduled to be long enough for detailed discussion?</t>
  </si>
  <si>
    <t>4a</t>
  </si>
  <si>
    <t>4b</t>
  </si>
  <si>
    <t>5c</t>
  </si>
  <si>
    <t>5d</t>
  </si>
  <si>
    <t>5e</t>
  </si>
  <si>
    <t>5f</t>
  </si>
  <si>
    <t>6c</t>
  </si>
  <si>
    <t>8a</t>
  </si>
  <si>
    <t>8b</t>
  </si>
  <si>
    <t>8c</t>
  </si>
  <si>
    <t>8d</t>
  </si>
  <si>
    <t>9c</t>
  </si>
  <si>
    <t>10c</t>
  </si>
  <si>
    <t>Preparing for adulthood</t>
  </si>
  <si>
    <t>Peri-transfer from child to adult health services</t>
  </si>
  <si>
    <t>Fully transferred from child to adult health services</t>
  </si>
  <si>
    <t>Stage of transition</t>
  </si>
  <si>
    <t>Gender</t>
  </si>
  <si>
    <t>Yes - for all services</t>
  </si>
  <si>
    <t>Yes - for some services</t>
  </si>
  <si>
    <t>If YES, is there evidence in the EPR/clinical records that the young person and their parent/carer were given access to this plan?</t>
  </si>
  <si>
    <t>If YES, was the correspondence developmentally appropriate, allowing for a learning disability and mental capacity (e.g. easy to read)?</t>
  </si>
  <si>
    <t>If YES to 5a, did it comply with the young person’s consent for their parent/carer to be copied in?</t>
  </si>
  <si>
    <t>If YES to 5a, was it in a spoken language understood by those receiving it (e.g. in different languages)?</t>
  </si>
  <si>
    <t>If YES to 5a, was it in an accessible format for those receiving it (e.g. Braille)?</t>
  </si>
  <si>
    <t>If YES, was input into the MDT requested for this young person as needed from relevant healthcare professionals from physical, community and mental healthcare services, in the same or other locations?</t>
  </si>
  <si>
    <t>If YES to 8a, was it also requested for educational services, e.g. to share education and healthcare plans (EHCPs), subject to the young person’s consent?</t>
  </si>
  <si>
    <t>If YES to 8a, was a representative of the social care team also requested for looked after or accommodated children or young people and for care leavers?</t>
  </si>
  <si>
    <t>Was the young person seen during hours that are appropriate for them (e.g. after school, wherever possible?</t>
  </si>
  <si>
    <t>Was the young person seen in an age-appropriate environment, wherever possible?</t>
  </si>
  <si>
    <t>14b</t>
  </si>
  <si>
    <t>14c</t>
  </si>
  <si>
    <t>Were wider conversations undertaken with the young person to address their needs beyond their medical condition?</t>
  </si>
  <si>
    <r>
      <t xml:space="preserve">Is there evidence in the EPR/clinical notes that the young person attended a joint transition clinic with their paediatric and adult counterparts?
</t>
    </r>
    <r>
      <rPr>
        <sz val="12"/>
        <color rgb="FFC00000"/>
        <rFont val="Calibri"/>
        <family val="2"/>
        <scheme val="minor"/>
      </rPr>
      <t>Answer "Not applicable" for example if too early in the transition process</t>
    </r>
  </si>
  <si>
    <t>If YES to 6a, was it in a spoken language understood by those receiving it (e.g. in different languages)?</t>
  </si>
  <si>
    <t>If YES to 6a, was it in an accessible format for those receiving it (e.g. Braille)?</t>
  </si>
  <si>
    <t>Key: 
1. “Not documented” if the expected document/notes are present but the information has not been recorded (scored as N/A)
2. “Insufficient data” if the expected document/notes are missing from the EPR/case notes (scored as N/A)
3. Not applicable - scored as N/A</t>
  </si>
  <si>
    <t>Develop a personalised transition plan with each young person who will need to move from child into adult healthcare service. Give the young person and their parent/carer access to this plan.*
*This should be developmentally appropriate and encourage independence in the transition process wherever possible. Language should be clear and understandable by all and accessible formats should be used.</t>
  </si>
  <si>
    <t xml:space="preserve">Copy young people and, where appropriate, their parent/carer into all correspondence regarding ongoing healthcare needs. The correspondence should:
a.	Be developmentally appropriate, allowing for a learning disability and mental capacity (e.g. easy to read);
b.	Respect the young person’s preferences (they may not want to receive it);
c.	Comply with the young person’s consent for their parent/carer to be copied in;
d.	Be in a spoken language understood by those receiving it (e.g. in different languages); 
e.	Be in an accessible format for those receiving it (e.g. Braille). </t>
  </si>
  <si>
    <t>Hold joint transition clinics for young people moving from child into adult healthcare services, involving healthcare staff from the young person’s paediatric team and the adult service(s) they will move to.</t>
  </si>
  <si>
    <t xml:space="preserve">Request input into the multidisciplinary team (MDT) for young people with ongoing healthcare needs as needed from:
a.	Relevant healthcare professionals from physical, community and mental healthcare services, in the same or other locations;
b.	Educational services, e.g. to share education and healthcare plans (EHCPs), subject to the young person’s consent;
c.	A representative of the social care team should always be included for looked after or accommodated children or young people and for care leavers. This is particularly important if the child and/or family are known to social care, have unmet social care needs and/or there are safeguarding or child protection concerns. </t>
  </si>
  <si>
    <t>Implement an overarching trust/health board transition policy for all young people with ongoing healthcare needs. This should ensure that:
a.	The young person is at the centre of their care and empowered to be involved in managing their own condition, including being copied into correspondence (see recommendation 2)
b.	Wherever possible, young people are seen during hours that are appropriate for them (e.g. after school)
c.	Where possible, young people are seen in an age-appropriate environment
d.	Appointments are of adequate duration to give sufficient time for detailed discussion, e.g. a double appointment
e.	Young people and their parents or carers have opportunities to be seen independently
f.	Wider conversations are undertaken with young people to address needs beyond their medical conditions.</t>
  </si>
  <si>
    <r>
      <t xml:space="preserve">Was a personalised transition plan developed for the young person?
</t>
    </r>
    <r>
      <rPr>
        <sz val="12"/>
        <color rgb="FFC00000"/>
        <rFont val="Calibri"/>
        <family val="2"/>
        <scheme val="minor"/>
      </rPr>
      <t>(if "No" or "Not documented", the next question will be recorded as N/A)</t>
    </r>
  </si>
  <si>
    <r>
      <rPr>
        <sz val="12"/>
        <rFont val="Calibri"/>
        <family val="2"/>
        <scheme val="minor"/>
      </rPr>
      <t xml:space="preserve">Was the </t>
    </r>
    <r>
      <rPr>
        <b/>
        <sz val="12"/>
        <color rgb="FFC00000"/>
        <rFont val="Calibri"/>
        <family val="2"/>
        <scheme val="minor"/>
      </rPr>
      <t>young person</t>
    </r>
    <r>
      <rPr>
        <sz val="12"/>
        <rFont val="Calibri"/>
        <family val="2"/>
        <scheme val="minor"/>
      </rPr>
      <t xml:space="preserve"> copied into all correspondence?
</t>
    </r>
    <r>
      <rPr>
        <sz val="12"/>
        <color rgb="FFC00000"/>
        <rFont val="Calibri"/>
        <family val="2"/>
        <scheme val="minor"/>
      </rPr>
      <t>Answer "Not applicable" for example if too early in the transition process
(if "No" or "Insufficient data" or "Not applicable", the rest of the questions in this section will be recorded as N/A)</t>
    </r>
  </si>
  <si>
    <r>
      <t xml:space="preserve">Did the young person attend appointments with their parent/carer?
</t>
    </r>
    <r>
      <rPr>
        <sz val="12"/>
        <color rgb="FFC00000"/>
        <rFont val="Calibri"/>
        <family val="2"/>
      </rPr>
      <t>(No scoring for this question)</t>
    </r>
  </si>
  <si>
    <t>If YES, was the young person offered the opportunity to be seen alone?</t>
  </si>
  <si>
    <r>
      <t xml:space="preserve">If YES, was the age when transition started coordinated across the specialties?
</t>
    </r>
    <r>
      <rPr>
        <sz val="12"/>
        <color rgb="FFC00000"/>
        <rFont val="Calibri"/>
        <family val="2"/>
        <scheme val="minor"/>
      </rPr>
      <t>Answer "Not applicable" for this and the remaining questions for Recommendation 6 if for example transition has not started</t>
    </r>
  </si>
  <si>
    <t>Did the young person have a key worker BEFORE transition?</t>
  </si>
  <si>
    <t>Did the young person have a key worker DURING transition?</t>
  </si>
  <si>
    <t>Did the young person have a key worker AFTER transition?</t>
  </si>
  <si>
    <t>Recommendation - Sub criteria question number (reference)</t>
  </si>
  <si>
    <t>If YES to 9a, was transition coordinated across multiple specialties within and across different provider organisations?</t>
  </si>
  <si>
    <t>https://ncepod.org.uk/2023transition.html</t>
  </si>
  <si>
    <t>Answer14</t>
  </si>
  <si>
    <t>Convene an overarching trust/health board transition team to provide a ‘one stop shop’ model of holistic care for young people moving from child into adult healthcare services. The team should:
a.	Include a senior executive responsible for developing a transition policy and strategies 
b.	Include a senior manager responsible for the implementation of the transition policy and strategies* (see recommendation 7)
c.	Engage with young people and their parents/carers to be involved in the design of services;
d.	Co-ordinate the age when transition starts*
e.	Co-ordinate the transition if multiple specialties are involved within and across different provider organisations (see recommendations 3, 4 and 5)
f.	Provide access to a key worker before, during and after transfer into adult services*
g.	Ensure each young person is transferred into adult services during a time of relative stability and that their readiness for transfer is assessed holistically. The young person should be supported in a developmentally appropriate way by the teams providing healthcare in both children’s and adult services*
h.	Ensure adherence to best practice guidance. 
*This is in line with NICE guideline 43 and quality standard 140.</t>
  </si>
  <si>
    <r>
      <t xml:space="preserve">Was the young person under the care of multiple specialties in your organisation?
</t>
    </r>
    <r>
      <rPr>
        <sz val="12"/>
        <color rgb="FFC00000"/>
        <rFont val="Calibri"/>
        <family val="2"/>
      </rPr>
      <t>(no scoring for this question)</t>
    </r>
  </si>
  <si>
    <r>
      <t xml:space="preserve">Was the young person’s </t>
    </r>
    <r>
      <rPr>
        <b/>
        <sz val="12"/>
        <color rgb="FFC00000"/>
        <rFont val="Calibri"/>
        <family val="2"/>
        <scheme val="minor"/>
      </rPr>
      <t>parent/carer</t>
    </r>
    <r>
      <rPr>
        <sz val="12"/>
        <rFont val="Calibri"/>
        <family val="2"/>
        <scheme val="minor"/>
      </rPr>
      <t xml:space="preserve">, copied into all correspondence whilst the young person was under paediatric services? 
</t>
    </r>
    <r>
      <rPr>
        <sz val="12"/>
        <color rgb="FFC00000"/>
        <rFont val="Calibri"/>
        <family val="2"/>
        <scheme val="minor"/>
      </rPr>
      <t>Answer "Not applicable" for example if too early in the transition process</t>
    </r>
  </si>
  <si>
    <t>(the chart will only populate once all questions for a particular Recommendation have been answered in the Audit Tool worksheet</t>
  </si>
  <si>
    <t xml:space="preserve">Not all the report recommendations have been listed here as some are not suitable for an audit tool.  A full list can be found in the report here </t>
  </si>
  <si>
    <t>If YES to 5a, did it respect the young person’s preferences (wanting to receive it/be copied in)?</t>
  </si>
  <si>
    <r>
      <t xml:space="preserve">Was the young person under the care of a multidisciplinary team (MDT)?
</t>
    </r>
    <r>
      <rPr>
        <sz val="12"/>
        <color rgb="FFC00000"/>
        <rFont val="Calibri"/>
        <family val="2"/>
        <scheme val="minor"/>
      </rPr>
      <t>(no scoring for this question)</t>
    </r>
  </si>
  <si>
    <t>If YES to 14a, was the young person’s parent/carer offered the opportunity to be seen alone (independently of the young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</si>
</sst>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sz val="12"/>
      <color rgb="FF000000"/>
      <name val="Calibri"/>
      <family val="2"/>
      <scheme val="minor"/>
    </font>
    <font>
      <sz val="12"/>
      <color theme="1"/>
      <name val="Calibri"/>
      <family val="2"/>
    </font>
    <font>
      <sz val="12"/>
      <color rgb="FFC00000"/>
      <name val="Calibri"/>
      <family val="2"/>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auto="1"/>
      </right>
      <top style="medium">
        <color indexed="64"/>
      </top>
      <bottom/>
      <diagonal/>
    </border>
    <border>
      <left style="thin">
        <color auto="1"/>
      </left>
      <right style="medium">
        <color auto="1"/>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57">
    <xf numFmtId="0" fontId="0" fillId="0" borderId="0" xfId="0"/>
    <xf numFmtId="0" fontId="0" fillId="2" borderId="0" xfId="0" applyFill="1"/>
    <xf numFmtId="0" fontId="0" fillId="0" borderId="0" xfId="0" applyAlignment="1">
      <alignment horizontal="left" vertical="top" wrapText="1"/>
    </xf>
    <xf numFmtId="0" fontId="0" fillId="0" borderId="0" xfId="0" applyAlignment="1">
      <alignment horizontal="center"/>
    </xf>
    <xf numFmtId="0" fontId="0" fillId="3" borderId="1" xfId="0" applyFill="1" applyBorder="1" applyAlignment="1">
      <alignment horizontal="center"/>
    </xf>
    <xf numFmtId="0" fontId="2" fillId="0" borderId="0" xfId="0" applyFont="1" applyAlignment="1">
      <alignment horizontal="left" vertical="top" wrapText="1"/>
    </xf>
    <xf numFmtId="1" fontId="8" fillId="2" borderId="1" xfId="0" applyNumberFormat="1" applyFont="1" applyFill="1" applyBorder="1"/>
    <xf numFmtId="1" fontId="7" fillId="2" borderId="1" xfId="0" applyNumberFormat="1" applyFont="1" applyFill="1" applyBorder="1" applyAlignment="1">
      <alignment horizontal="right"/>
    </xf>
    <xf numFmtId="0" fontId="11" fillId="0" borderId="0" xfId="0" applyFont="1" applyAlignment="1">
      <alignment horizontal="center"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1" fillId="0" borderId="0" xfId="0" applyFont="1" applyAlignment="1">
      <alignment horizontal="left" vertical="top" wrapText="1"/>
    </xf>
    <xf numFmtId="1" fontId="11" fillId="0" borderId="0" xfId="0" applyNumberFormat="1" applyFont="1" applyAlignment="1">
      <alignment horizontal="left" vertical="top" wrapText="1"/>
    </xf>
    <xf numFmtId="0" fontId="0" fillId="0" borderId="0" xfId="0" applyAlignment="1">
      <alignment horizontal="left"/>
    </xf>
    <xf numFmtId="0" fontId="17" fillId="0" borderId="0" xfId="0" applyFont="1"/>
    <xf numFmtId="0" fontId="1" fillId="0" borderId="0" xfId="0" applyFont="1"/>
    <xf numFmtId="0" fontId="16" fillId="2" borderId="0" xfId="0" applyFont="1" applyFill="1" applyAlignment="1">
      <alignment horizontal="left" vertical="top" wrapText="1"/>
    </xf>
    <xf numFmtId="0" fontId="13"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1" fontId="13" fillId="0" borderId="1" xfId="0" applyNumberFormat="1" applyFont="1" applyBorder="1" applyAlignment="1">
      <alignment horizontal="left" vertical="top" wrapText="1"/>
    </xf>
    <xf numFmtId="1" fontId="14" fillId="0" borderId="1" xfId="0" applyNumberFormat="1" applyFont="1" applyBorder="1" applyAlignment="1">
      <alignment horizontal="left" vertical="top" wrapText="1"/>
    </xf>
    <xf numFmtId="0" fontId="11" fillId="2" borderId="0" xfId="0" applyFont="1" applyFill="1" applyAlignment="1">
      <alignment horizontal="left" vertical="top" wrapText="1"/>
    </xf>
    <xf numFmtId="0" fontId="14" fillId="0" borderId="0" xfId="0" applyFont="1" applyAlignment="1">
      <alignment horizontal="center" vertical="top" wrapText="1"/>
    </xf>
    <xf numFmtId="0" fontId="10"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2" fillId="0" borderId="0" xfId="0" applyFont="1" applyAlignment="1">
      <alignment vertical="top" wrapText="1"/>
    </xf>
    <xf numFmtId="0" fontId="10" fillId="0" borderId="0" xfId="0" applyFont="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xf>
    <xf numFmtId="0" fontId="21" fillId="2" borderId="0" xfId="0" applyFont="1" applyFill="1"/>
    <xf numFmtId="0" fontId="22" fillId="2" borderId="0" xfId="0" applyFont="1" applyFill="1"/>
    <xf numFmtId="0" fontId="11"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11" fillId="0" borderId="0" xfId="0" applyFont="1" applyAlignment="1">
      <alignment vertical="top" wrapText="1"/>
    </xf>
    <xf numFmtId="0" fontId="0" fillId="2" borderId="0" xfId="0" applyFill="1" applyAlignment="1">
      <alignment vertical="top"/>
    </xf>
    <xf numFmtId="0" fontId="0" fillId="2" borderId="0" xfId="0" applyFill="1" applyAlignment="1" applyProtection="1">
      <alignment vertical="top"/>
      <protection locked="0"/>
    </xf>
    <xf numFmtId="0" fontId="23" fillId="2" borderId="0" xfId="0" applyFont="1" applyFill="1" applyAlignment="1" applyProtection="1">
      <alignment horizontal="center" vertical="top"/>
      <protection locked="0"/>
    </xf>
    <xf numFmtId="0" fontId="19" fillId="0" borderId="0" xfId="0" applyFont="1" applyAlignment="1">
      <alignment vertical="center"/>
    </xf>
    <xf numFmtId="0" fontId="14" fillId="0" borderId="0" xfId="0" applyFont="1" applyAlignment="1">
      <alignment vertical="top" wrapText="1"/>
    </xf>
    <xf numFmtId="0" fontId="11" fillId="0" borderId="1" xfId="0" applyFont="1" applyBorder="1" applyAlignment="1">
      <alignment vertical="top" wrapText="1"/>
    </xf>
    <xf numFmtId="1" fontId="2" fillId="3" borderId="1" xfId="0" applyNumberFormat="1" applyFont="1" applyFill="1" applyBorder="1" applyAlignment="1">
      <alignment horizontal="center"/>
    </xf>
    <xf numFmtId="0" fontId="0" fillId="2" borderId="0" xfId="0" applyFill="1" applyAlignment="1" applyProtection="1">
      <alignment vertical="top" wrapText="1"/>
      <protection locked="0"/>
    </xf>
    <xf numFmtId="0" fontId="20" fillId="2" borderId="0" xfId="0" applyFont="1" applyFill="1" applyAlignment="1">
      <alignment vertical="top" wrapText="1"/>
    </xf>
    <xf numFmtId="0" fontId="2" fillId="2" borderId="0" xfId="0" applyFont="1" applyFill="1" applyAlignment="1">
      <alignment vertical="top" wrapText="1"/>
    </xf>
    <xf numFmtId="0" fontId="0" fillId="2" borderId="0" xfId="0" applyFill="1" applyAlignment="1">
      <alignment vertical="top" wrapText="1"/>
    </xf>
    <xf numFmtId="0" fontId="22" fillId="2" borderId="0" xfId="0" applyFont="1" applyFill="1" applyAlignment="1">
      <alignment vertical="top" wrapText="1"/>
    </xf>
    <xf numFmtId="0" fontId="0" fillId="0" borderId="0" xfId="0" applyAlignment="1">
      <alignment horizontal="center" vertical="center"/>
    </xf>
    <xf numFmtId="1" fontId="14" fillId="0" borderId="1" xfId="0" applyNumberFormat="1" applyFont="1" applyBorder="1" applyAlignment="1">
      <alignment horizontal="left" vertical="center" wrapText="1"/>
    </xf>
    <xf numFmtId="1" fontId="6" fillId="0" borderId="1" xfId="0" applyNumberFormat="1" applyFont="1" applyBorder="1" applyAlignment="1">
      <alignment horizontal="center"/>
    </xf>
    <xf numFmtId="0" fontId="10" fillId="0" borderId="10" xfId="0" applyFont="1" applyBorder="1" applyAlignment="1">
      <alignment horizontal="center" vertical="top" wrapText="1"/>
    </xf>
    <xf numFmtId="0" fontId="25" fillId="0" borderId="1" xfId="0" applyFont="1" applyBorder="1" applyAlignment="1">
      <alignment vertical="top" wrapText="1"/>
    </xf>
    <xf numFmtId="0" fontId="11" fillId="0" borderId="6" xfId="0" applyFont="1" applyBorder="1" applyAlignment="1">
      <alignment horizontal="center" vertical="top" wrapText="1"/>
    </xf>
    <xf numFmtId="0" fontId="11" fillId="2" borderId="6" xfId="0" applyFont="1" applyFill="1" applyBorder="1" applyAlignment="1">
      <alignment horizontal="center" vertical="top" wrapText="1"/>
    </xf>
    <xf numFmtId="0" fontId="11" fillId="0" borderId="5" xfId="0" applyFont="1" applyBorder="1" applyAlignment="1">
      <alignment horizontal="center" vertical="top" wrapText="1"/>
    </xf>
    <xf numFmtId="0" fontId="0" fillId="2" borderId="0" xfId="0" applyFill="1" applyAlignment="1" applyProtection="1">
      <alignment wrapText="1"/>
      <protection locked="0"/>
    </xf>
    <xf numFmtId="0" fontId="22" fillId="4" borderId="0" xfId="0" applyFont="1" applyFill="1" applyAlignment="1" applyProtection="1">
      <alignment vertical="top" wrapText="1"/>
      <protection locked="0"/>
    </xf>
    <xf numFmtId="1" fontId="2" fillId="3" borderId="7" xfId="0" applyNumberFormat="1" applyFont="1" applyFill="1" applyBorder="1" applyAlignment="1">
      <alignment horizontal="center"/>
    </xf>
    <xf numFmtId="1" fontId="0" fillId="0" borderId="0" xfId="0" applyNumberFormat="1" applyAlignment="1">
      <alignment vertical="center"/>
    </xf>
    <xf numFmtId="1" fontId="0" fillId="0" borderId="0" xfId="0" applyNumberFormat="1" applyAlignment="1">
      <alignment horizontal="center" vertical="center"/>
    </xf>
    <xf numFmtId="1" fontId="0" fillId="5" borderId="17" xfId="0" applyNumberFormat="1" applyFill="1" applyBorder="1" applyAlignment="1">
      <alignment horizontal="center" vertical="center"/>
    </xf>
    <xf numFmtId="1" fontId="0" fillId="5" borderId="1" xfId="0" applyNumberFormat="1" applyFill="1" applyBorder="1" applyAlignment="1">
      <alignment horizontal="center" vertical="center"/>
    </xf>
    <xf numFmtId="0" fontId="22" fillId="2" borderId="0" xfId="0" applyFont="1" applyFill="1" applyAlignment="1">
      <alignment horizontal="center"/>
    </xf>
    <xf numFmtId="0" fontId="16" fillId="0" borderId="0" xfId="0" applyFont="1" applyAlignment="1">
      <alignment horizontal="left" vertical="top" wrapText="1"/>
    </xf>
    <xf numFmtId="0" fontId="11" fillId="0" borderId="22" xfId="0" applyFont="1" applyBorder="1" applyAlignment="1">
      <alignment horizontal="center" vertical="top" wrapText="1"/>
    </xf>
    <xf numFmtId="0" fontId="0" fillId="0" borderId="0" xfId="0" applyAlignment="1">
      <alignment vertical="top"/>
    </xf>
    <xf numFmtId="0" fontId="24" fillId="0" borderId="0" xfId="0" applyFont="1" applyAlignment="1">
      <alignment vertical="top" wrapText="1"/>
    </xf>
    <xf numFmtId="0" fontId="14" fillId="0" borderId="1" xfId="0" applyFont="1" applyBorder="1" applyAlignment="1">
      <alignment vertical="top" wrapText="1"/>
    </xf>
    <xf numFmtId="0" fontId="11" fillId="0" borderId="24" xfId="0" applyFont="1" applyBorder="1" applyAlignment="1">
      <alignment horizontal="center" vertical="top" wrapText="1"/>
    </xf>
    <xf numFmtId="0" fontId="24" fillId="0" borderId="1" xfId="0" applyFont="1" applyBorder="1" applyAlignment="1">
      <alignment vertical="top" wrapText="1"/>
    </xf>
    <xf numFmtId="0" fontId="26" fillId="0" borderId="5" xfId="0" applyFont="1" applyBorder="1" applyAlignment="1">
      <alignment vertical="top" wrapText="1"/>
    </xf>
    <xf numFmtId="0" fontId="26" fillId="0" borderId="1" xfId="0" applyFont="1" applyBorder="1" applyAlignment="1">
      <alignment horizontal="left" vertical="top" wrapText="1"/>
    </xf>
    <xf numFmtId="0" fontId="26" fillId="0" borderId="25" xfId="0" applyFont="1" applyBorder="1" applyAlignment="1">
      <alignment horizontal="left" vertical="top" wrapText="1"/>
    </xf>
    <xf numFmtId="0" fontId="11" fillId="0" borderId="15" xfId="0" applyFont="1" applyBorder="1" applyAlignment="1">
      <alignment horizontal="center" vertical="center"/>
    </xf>
    <xf numFmtId="0" fontId="24" fillId="0" borderId="0" xfId="0" applyFont="1" applyAlignment="1">
      <alignment horizontal="center" vertical="top" wrapText="1"/>
    </xf>
    <xf numFmtId="0" fontId="24" fillId="2" borderId="0" xfId="0" applyFont="1" applyFill="1" applyAlignment="1">
      <alignment horizontal="left" vertical="top" wrapText="1"/>
    </xf>
    <xf numFmtId="0" fontId="16" fillId="0" borderId="23" xfId="0" applyFont="1" applyBorder="1" applyAlignment="1">
      <alignment horizontal="left" vertical="top" wrapText="1"/>
    </xf>
    <xf numFmtId="0" fontId="0" fillId="0" borderId="0" xfId="0" applyAlignment="1" applyProtection="1">
      <alignment wrapText="1"/>
      <protection locked="0"/>
    </xf>
    <xf numFmtId="0" fontId="10" fillId="0" borderId="3" xfId="0" applyFont="1" applyBorder="1" applyAlignment="1">
      <alignment horizontal="center" vertical="top" wrapText="1"/>
    </xf>
    <xf numFmtId="1" fontId="2" fillId="0" borderId="0" xfId="0" applyNumberFormat="1" applyFont="1" applyAlignment="1">
      <alignment horizontal="center"/>
    </xf>
    <xf numFmtId="0" fontId="22" fillId="0" borderId="0" xfId="0" applyFont="1" applyAlignment="1">
      <alignment horizontal="center"/>
    </xf>
    <xf numFmtId="0" fontId="2" fillId="0" borderId="0" xfId="0" applyFont="1" applyAlignment="1" applyProtection="1">
      <alignment horizontal="center" vertical="top" wrapText="1"/>
      <protection locked="0"/>
    </xf>
    <xf numFmtId="0" fontId="22" fillId="0" borderId="6" xfId="0" applyFont="1" applyBorder="1" applyAlignment="1">
      <alignment horizontal="right"/>
    </xf>
    <xf numFmtId="0" fontId="16" fillId="2" borderId="23" xfId="0" applyFont="1" applyFill="1" applyBorder="1" applyAlignment="1">
      <alignment horizontal="left" vertical="top" wrapText="1"/>
    </xf>
    <xf numFmtId="0" fontId="5" fillId="0" borderId="0" xfId="1" applyAlignment="1" applyProtection="1"/>
    <xf numFmtId="0" fontId="10" fillId="0" borderId="22" xfId="0" applyFont="1" applyBorder="1" applyAlignment="1">
      <alignment horizontal="left" vertical="top" wrapText="1"/>
    </xf>
    <xf numFmtId="0" fontId="2" fillId="0" borderId="22" xfId="0" applyFont="1" applyBorder="1" applyAlignment="1">
      <alignment horizontal="center" vertical="top" wrapText="1"/>
    </xf>
    <xf numFmtId="0" fontId="2" fillId="0" borderId="26" xfId="0" applyFont="1" applyBorder="1" applyAlignment="1">
      <alignment horizontal="center" vertical="top" wrapText="1"/>
    </xf>
    <xf numFmtId="0" fontId="2" fillId="0" borderId="27" xfId="0" applyFont="1" applyBorder="1" applyAlignment="1">
      <alignment horizontal="center" vertical="top" wrapText="1"/>
    </xf>
    <xf numFmtId="0" fontId="0" fillId="0" borderId="25" xfId="0" applyBorder="1" applyAlignment="1">
      <alignment vertical="top" wrapText="1"/>
    </xf>
    <xf numFmtId="0" fontId="0" fillId="0" borderId="24" xfId="0" applyBorder="1" applyAlignment="1">
      <alignment horizontal="left" vertical="top" wrapText="1"/>
    </xf>
    <xf numFmtId="0" fontId="0" fillId="0" borderId="28" xfId="0" applyBorder="1" applyAlignment="1">
      <alignment horizontal="left" vertical="top" wrapText="1"/>
    </xf>
    <xf numFmtId="0" fontId="10" fillId="4" borderId="0" xfId="0" applyFont="1" applyFill="1" applyAlignment="1">
      <alignment horizontal="center" vertical="center" wrapText="1"/>
    </xf>
    <xf numFmtId="1" fontId="11" fillId="4" borderId="0" xfId="0" applyNumberFormat="1" applyFont="1" applyFill="1" applyAlignment="1">
      <alignment horizontal="center" vertical="center" wrapText="1"/>
    </xf>
    <xf numFmtId="0" fontId="0" fillId="4" borderId="0" xfId="0" applyFill="1" applyAlignment="1">
      <alignment horizontal="center" vertical="center"/>
    </xf>
    <xf numFmtId="0" fontId="11" fillId="4" borderId="0" xfId="0" applyFont="1" applyFill="1" applyAlignment="1">
      <alignment horizontal="center" vertical="center" wrapText="1"/>
    </xf>
    <xf numFmtId="0" fontId="10" fillId="4" borderId="0" xfId="0" applyFont="1" applyFill="1" applyAlignment="1">
      <alignment horizontal="center" vertical="top" wrapText="1"/>
    </xf>
    <xf numFmtId="0" fontId="11" fillId="4" borderId="0" xfId="0" applyFont="1" applyFill="1" applyAlignment="1">
      <alignment horizontal="center" vertical="top" wrapText="1"/>
    </xf>
    <xf numFmtId="0" fontId="14" fillId="2" borderId="7" xfId="0" applyFont="1" applyFill="1" applyBorder="1" applyAlignment="1">
      <alignment horizontal="left" vertical="top" wrapText="1"/>
    </xf>
    <xf numFmtId="0" fontId="10" fillId="0" borderId="29" xfId="0" applyFont="1" applyBorder="1" applyAlignment="1">
      <alignment horizontal="left" vertical="top" wrapText="1"/>
    </xf>
    <xf numFmtId="0" fontId="10" fillId="0" borderId="31" xfId="0" applyFont="1" applyBorder="1" applyAlignment="1">
      <alignment horizontal="left" vertical="top" wrapText="1"/>
    </xf>
    <xf numFmtId="0" fontId="5" fillId="0" borderId="31" xfId="1" applyBorder="1" applyAlignment="1" applyProtection="1">
      <alignment horizontal="left" vertical="top"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15" xfId="0" applyBorder="1" applyAlignment="1">
      <alignment horizontal="center" vertical="center"/>
    </xf>
    <xf numFmtId="0" fontId="10" fillId="0" borderId="0" xfId="0" applyFont="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4" xfId="0" applyFont="1" applyBorder="1" applyAlignment="1">
      <alignment horizontal="center" vertical="center"/>
    </xf>
    <xf numFmtId="0" fontId="28" fillId="0" borderId="0" xfId="0" applyFont="1" applyAlignment="1">
      <alignment horizontal="left" vertical="top" wrapText="1"/>
    </xf>
    <xf numFmtId="0" fontId="28" fillId="0" borderId="0" xfId="0" applyFont="1" applyAlignment="1">
      <alignment horizontal="center" vertical="top" wrapText="1"/>
    </xf>
    <xf numFmtId="0" fontId="28" fillId="0" borderId="0" xfId="0" applyFont="1" applyAlignment="1">
      <alignment horizontal="center" vertical="center" wrapText="1"/>
    </xf>
    <xf numFmtId="1" fontId="28" fillId="0" borderId="0" xfId="0" applyNumberFormat="1" applyFont="1" applyAlignment="1">
      <alignment horizontal="left" vertical="top" wrapText="1"/>
    </xf>
    <xf numFmtId="1" fontId="28" fillId="0" borderId="0" xfId="0" applyNumberFormat="1" applyFont="1" applyAlignment="1">
      <alignment horizontal="center" vertical="center" wrapText="1"/>
    </xf>
    <xf numFmtId="0" fontId="28" fillId="2" borderId="0" xfId="0" applyFont="1" applyFill="1" applyAlignment="1">
      <alignment horizontal="left" vertical="top" wrapText="1"/>
    </xf>
    <xf numFmtId="0" fontId="28" fillId="0" borderId="0" xfId="0" applyFont="1" applyAlignment="1">
      <alignment vertical="top" wrapText="1"/>
    </xf>
    <xf numFmtId="0" fontId="10" fillId="0" borderId="10" xfId="0" applyFont="1" applyBorder="1" applyAlignment="1">
      <alignment horizontal="center" vertical="top" wrapText="1"/>
    </xf>
    <xf numFmtId="0" fontId="0" fillId="0" borderId="12" xfId="0" applyBorder="1" applyAlignment="1">
      <alignment horizontal="center" vertical="top" wrapText="1"/>
    </xf>
    <xf numFmtId="0" fontId="10" fillId="0" borderId="12" xfId="0" applyFont="1" applyBorder="1" applyAlignment="1">
      <alignment horizontal="center" vertical="top" wrapText="1"/>
    </xf>
    <xf numFmtId="0" fontId="10" fillId="0" borderId="11" xfId="0" applyFont="1" applyBorder="1" applyAlignment="1">
      <alignment horizontal="center" vertical="top" wrapText="1"/>
    </xf>
    <xf numFmtId="0" fontId="2" fillId="0" borderId="3" xfId="0" applyFont="1" applyBorder="1" applyAlignment="1">
      <alignment horizontal="center" vertical="top" wrapText="1"/>
    </xf>
    <xf numFmtId="0" fontId="0" fillId="0" borderId="11" xfId="0" applyBorder="1" applyAlignment="1">
      <alignment horizontal="center" vertical="top" wrapText="1"/>
    </xf>
    <xf numFmtId="0" fontId="18" fillId="2" borderId="0" xfId="0" applyFont="1" applyFill="1" applyAlignment="1">
      <alignment horizontal="left" vertical="top" wrapText="1"/>
    </xf>
    <xf numFmtId="0" fontId="0" fillId="0" borderId="0" xfId="0" applyAlignment="1">
      <alignment vertical="top" wrapText="1"/>
    </xf>
    <xf numFmtId="0" fontId="18" fillId="2" borderId="23" xfId="0" applyFont="1" applyFill="1" applyBorder="1" applyAlignment="1">
      <alignment horizontal="left" vertical="top" wrapText="1"/>
    </xf>
    <xf numFmtId="0" fontId="0" fillId="0" borderId="23" xfId="0" applyBorder="1" applyAlignment="1">
      <alignment vertical="top" wrapText="1"/>
    </xf>
    <xf numFmtId="0" fontId="2" fillId="2" borderId="4" xfId="0" applyFont="1" applyFill="1" applyBorder="1" applyAlignment="1" applyProtection="1">
      <alignment horizontal="center" vertical="top" wrapText="1"/>
      <protection locked="0"/>
    </xf>
    <xf numFmtId="0" fontId="0" fillId="0" borderId="5" xfId="0" applyBorder="1" applyAlignment="1">
      <alignment vertical="top" wrapText="1"/>
    </xf>
    <xf numFmtId="0" fontId="0" fillId="0" borderId="6" xfId="0" applyBorder="1" applyAlignment="1">
      <alignment vertical="top" wrapText="1"/>
    </xf>
    <xf numFmtId="0" fontId="2" fillId="2" borderId="5" xfId="0"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top" wrapText="1"/>
      <protection locked="0"/>
    </xf>
    <xf numFmtId="0" fontId="2" fillId="2" borderId="17"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2" fillId="2" borderId="21" xfId="0" applyFont="1" applyFill="1" applyBorder="1" applyAlignment="1">
      <alignment horizontal="left" vertical="top" wrapText="1"/>
    </xf>
    <xf numFmtId="0" fontId="0" fillId="0" borderId="8" xfId="0" applyBorder="1" applyAlignment="1">
      <alignment vertical="top"/>
    </xf>
    <xf numFmtId="0" fontId="0" fillId="0" borderId="18" xfId="0" applyBorder="1" applyAlignment="1">
      <alignment vertical="top"/>
    </xf>
    <xf numFmtId="0" fontId="2" fillId="2" borderId="19" xfId="0" applyFont="1" applyFill="1" applyBorder="1" applyAlignment="1">
      <alignment horizontal="left" vertical="top" wrapText="1"/>
    </xf>
    <xf numFmtId="0" fontId="0" fillId="0" borderId="0" xfId="0" applyAlignment="1">
      <alignment vertical="top"/>
    </xf>
    <xf numFmtId="0" fontId="0" fillId="0" borderId="20" xfId="0" applyBorder="1" applyAlignment="1">
      <alignment vertical="top"/>
    </xf>
    <xf numFmtId="0" fontId="2" fillId="2" borderId="16" xfId="0" applyFont="1" applyFill="1" applyBorder="1" applyAlignment="1">
      <alignment horizontal="left" vertical="top" wrapText="1"/>
    </xf>
    <xf numFmtId="0" fontId="0" fillId="0" borderId="15" xfId="0" applyBorder="1" applyAlignment="1">
      <alignment vertical="top"/>
    </xf>
    <xf numFmtId="0" fontId="0" fillId="0" borderId="14" xfId="0" applyBorder="1" applyAlignment="1">
      <alignment vertical="top"/>
    </xf>
    <xf numFmtId="1" fontId="8" fillId="2" borderId="4" xfId="0" applyNumberFormat="1" applyFont="1" applyFill="1" applyBorder="1"/>
    <xf numFmtId="0" fontId="0" fillId="0" borderId="5" xfId="0" applyBorder="1"/>
    <xf numFmtId="0" fontId="0" fillId="0" borderId="6" xfId="0" applyBorder="1"/>
    <xf numFmtId="1" fontId="7" fillId="2" borderId="4"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2" fillId="0" borderId="4" xfId="0" applyFont="1" applyBorder="1" applyAlignment="1">
      <alignment horizontal="left"/>
    </xf>
    <xf numFmtId="0" fontId="21" fillId="0" borderId="5" xfId="0" applyFont="1" applyBorder="1" applyAlignment="1">
      <alignment horizontal="left"/>
    </xf>
    <xf numFmtId="0" fontId="21" fillId="0" borderId="6" xfId="0" applyFont="1" applyBorder="1" applyAlignment="1">
      <alignment horizontal="left"/>
    </xf>
    <xf numFmtId="0" fontId="3" fillId="0" borderId="30" xfId="0" applyFont="1" applyBorder="1" applyAlignment="1">
      <alignment horizontal="center" vertical="top" wrapText="1"/>
    </xf>
    <xf numFmtId="0" fontId="0" fillId="0" borderId="2" xfId="0" applyBorder="1" applyAlignment="1">
      <alignment horizontal="center" vertical="top" wrapText="1"/>
    </xf>
  </cellXfs>
  <cellStyles count="2">
    <cellStyle name="Hyperlink" xfId="1" builtinId="8"/>
    <cellStyle name="Normal" xfId="0" builtinId="0"/>
  </cellStyles>
  <dxfs count="5">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10125276475272052"/>
          <c:y val="0.19749885238985881"/>
          <c:w val="0.74748170406275816"/>
          <c:h val="0.69881733956218839"/>
        </c:manualLayout>
      </c:layout>
      <c:radarChart>
        <c:radarStyle val="filled"/>
        <c:varyColors val="0"/>
        <c:ser>
          <c:idx val="0"/>
          <c:order val="0"/>
          <c:spPr>
            <a:gradFill rotWithShape="1">
              <a:gsLst>
                <a:gs pos="0">
                  <a:schemeClr val="dk1">
                    <a:tint val="88500"/>
                    <a:lumMod val="110000"/>
                    <a:satMod val="105000"/>
                    <a:tint val="67000"/>
                  </a:schemeClr>
                </a:gs>
                <a:gs pos="50000">
                  <a:schemeClr val="dk1">
                    <a:tint val="88500"/>
                    <a:lumMod val="105000"/>
                    <a:satMod val="103000"/>
                    <a:tint val="73000"/>
                  </a:schemeClr>
                </a:gs>
                <a:gs pos="100000">
                  <a:schemeClr val="dk1">
                    <a:tint val="88500"/>
                    <a:lumMod val="105000"/>
                    <a:satMod val="109000"/>
                    <a:tint val="81000"/>
                  </a:schemeClr>
                </a:gs>
              </a:gsLst>
              <a:lin ang="5400000" scaled="0"/>
            </a:gradFill>
            <a:ln w="57150" cap="flat" cmpd="sng" algn="ctr">
              <a:solidFill>
                <a:srgbClr val="0070C0"/>
              </a:solidFill>
              <a:round/>
            </a:ln>
            <a:effectLst/>
          </c:spPr>
          <c:cat>
            <c:numRef>
              <c:f>Summary!$N$18:$S$18</c:f>
              <c:numCache>
                <c:formatCode>0</c:formatCode>
                <c:ptCount val="6"/>
                <c:pt idx="0">
                  <c:v>1</c:v>
                </c:pt>
                <c:pt idx="1">
                  <c:v>2</c:v>
                </c:pt>
                <c:pt idx="2">
                  <c:v>3</c:v>
                </c:pt>
                <c:pt idx="3">
                  <c:v>4</c:v>
                </c:pt>
                <c:pt idx="4">
                  <c:v>6</c:v>
                </c:pt>
                <c:pt idx="5">
                  <c:v>7</c:v>
                </c:pt>
              </c:numCache>
            </c:numRef>
          </c:cat>
          <c:val>
            <c:numRef>
              <c:f>Summary!$N$19:$S$19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7F6-4173-8A71-76B11330716D}"/>
            </c:ext>
          </c:extLst>
        </c:ser>
        <c:dLbls>
          <c:showLegendKey val="0"/>
          <c:showVal val="0"/>
          <c:showCatName val="0"/>
          <c:showSerName val="0"/>
          <c:showPercent val="0"/>
          <c:showBubbleSize val="0"/>
        </c:dLbls>
        <c:axId val="159290088"/>
        <c:axId val="159291656"/>
        <c:extLst/>
      </c:radarChart>
      <c:catAx>
        <c:axId val="15929008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ncepod.org.uk/2023transition.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6"/><Relationship Id="rId3" Type="http://schemas.openxmlformats.org/officeDocument/2006/relationships/hyperlink" Target="#Recommendations!B5"/><Relationship Id="rId21" Type="http://schemas.openxmlformats.org/officeDocument/2006/relationships/hyperlink" Target="#Recommendations!A7"/><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8"/><Relationship Id="rId2" Type="http://schemas.openxmlformats.org/officeDocument/2006/relationships/image" Target="../media/image2.gif"/><Relationship Id="rId16" Type="http://schemas.openxmlformats.org/officeDocument/2006/relationships/hyperlink" Target="#Recommendations!A4"/><Relationship Id="rId20" Type="http://schemas.openxmlformats.org/officeDocument/2006/relationships/hyperlink" Target="#Recommendations!A5"/><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19" Type="http://schemas.openxmlformats.org/officeDocument/2006/relationships/hyperlink" Target="#Recommendations!A9"/><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9"/><Relationship Id="rId3" Type="http://schemas.openxmlformats.org/officeDocument/2006/relationships/image" Target="../media/image4.png"/><Relationship Id="rId7" Type="http://schemas.openxmlformats.org/officeDocument/2006/relationships/hyperlink" Target="#Recommendations!A8"/><Relationship Id="rId2" Type="http://schemas.openxmlformats.org/officeDocument/2006/relationships/hyperlink" Target="#Recommendations!A4"/><Relationship Id="rId1" Type="http://schemas.openxmlformats.org/officeDocument/2006/relationships/chart" Target="../charts/chart1.xml"/><Relationship Id="rId6" Type="http://schemas.openxmlformats.org/officeDocument/2006/relationships/hyperlink" Target="#Recommendations!A7"/><Relationship Id="rId5" Type="http://schemas.openxmlformats.org/officeDocument/2006/relationships/hyperlink" Target="#Recommendations!A5"/><Relationship Id="rId4" Type="http://schemas.openxmlformats.org/officeDocument/2006/relationships/hyperlink" Target="#Recommendations!A6"/></Relationships>
</file>

<file path=xl/drawings/drawing1.xml><?xml version="1.0" encoding="utf-8"?>
<xdr:wsDr xmlns:xdr="http://schemas.openxmlformats.org/drawingml/2006/spreadsheetDrawing" xmlns:a="http://schemas.openxmlformats.org/drawingml/2006/main">
  <xdr:twoCellAnchor editAs="oneCell">
    <xdr:from>
      <xdr:col>1</xdr:col>
      <xdr:colOff>2628900</xdr:colOff>
      <xdr:row>0</xdr:row>
      <xdr:rowOff>19050</xdr:rowOff>
    </xdr:from>
    <xdr:to>
      <xdr:col>1</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1</xdr:col>
      <xdr:colOff>5524500</xdr:colOff>
      <xdr:row>11</xdr:row>
      <xdr:rowOff>152400</xdr:rowOff>
    </xdr:from>
    <xdr:to>
      <xdr:col>1</xdr:col>
      <xdr:colOff>5705475</xdr:colOff>
      <xdr:row>11</xdr:row>
      <xdr:rowOff>324707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010650" y="5486400"/>
          <a:ext cx="180975" cy="172307"/>
        </a:xfrm>
        <a:prstGeom prst="rect">
          <a:avLst/>
        </a:prstGeom>
        <a:noFill/>
      </xdr:spPr>
    </xdr:pic>
    <xdr:clientData/>
  </xdr:twoCellAnchor>
  <xdr:twoCellAnchor editAs="oneCell">
    <xdr:from>
      <xdr:col>0</xdr:col>
      <xdr:colOff>9525</xdr:colOff>
      <xdr:row>0</xdr:row>
      <xdr:rowOff>0</xdr:rowOff>
    </xdr:from>
    <xdr:to>
      <xdr:col>0</xdr:col>
      <xdr:colOff>3238500</xdr:colOff>
      <xdr:row>8</xdr:row>
      <xdr:rowOff>2323</xdr:rowOff>
    </xdr:to>
    <xdr:pic>
      <xdr:nvPicPr>
        <xdr:cNvPr id="5" name="Picture 4">
          <a:hlinkClick xmlns:r="http://schemas.openxmlformats.org/officeDocument/2006/relationships" r:id="rId4"/>
          <a:extLst>
            <a:ext uri="{FF2B5EF4-FFF2-40B4-BE49-F238E27FC236}">
              <a16:creationId xmlns:a16="http://schemas.microsoft.com/office/drawing/2014/main" id="{1AD63C85-4E74-B265-F306-B4B5328DD5F9}"/>
            </a:ext>
          </a:extLst>
        </xdr:cNvPr>
        <xdr:cNvPicPr>
          <a:picLocks noChangeAspect="1"/>
        </xdr:cNvPicPr>
      </xdr:nvPicPr>
      <xdr:blipFill>
        <a:blip xmlns:r="http://schemas.openxmlformats.org/officeDocument/2006/relationships" r:embed="rId5"/>
        <a:stretch>
          <a:fillRect/>
        </a:stretch>
      </xdr:blipFill>
      <xdr:spPr>
        <a:xfrm>
          <a:off x="9525" y="0"/>
          <a:ext cx="3228975" cy="4564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22</xdr:row>
      <xdr:rowOff>20434</xdr:rowOff>
    </xdr:from>
    <xdr:to>
      <xdr:col>0</xdr:col>
      <xdr:colOff>5725837</xdr:colOff>
      <xdr:row>22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3</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9</xdr:col>
      <xdr:colOff>0</xdr:colOff>
      <xdr:row>3</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9</xdr:col>
      <xdr:colOff>0</xdr:colOff>
      <xdr:row>3</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9</xdr:col>
      <xdr:colOff>0</xdr:colOff>
      <xdr:row>3</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9</xdr:col>
      <xdr:colOff>0</xdr:colOff>
      <xdr:row>3</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9</xdr:col>
      <xdr:colOff>0</xdr:colOff>
      <xdr:row>3</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1</xdr:col>
      <xdr:colOff>657225</xdr:colOff>
      <xdr:row>3</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9</xdr:col>
      <xdr:colOff>0</xdr:colOff>
      <xdr:row>3</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9</xdr:col>
      <xdr:colOff>0</xdr:colOff>
      <xdr:row>3</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9</xdr:col>
      <xdr:colOff>0</xdr:colOff>
      <xdr:row>3</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9</xdr:col>
      <xdr:colOff>0</xdr:colOff>
      <xdr:row>3</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9</xdr:col>
      <xdr:colOff>0</xdr:colOff>
      <xdr:row>3</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9</xdr:col>
      <xdr:colOff>0</xdr:colOff>
      <xdr:row>3</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9</xdr:col>
      <xdr:colOff>0</xdr:colOff>
      <xdr:row>3</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9</xdr:col>
      <xdr:colOff>0</xdr:colOff>
      <xdr:row>3</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9</xdr:col>
      <xdr:colOff>0</xdr:colOff>
      <xdr:row>3</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9</xdr:col>
      <xdr:colOff>0</xdr:colOff>
      <xdr:row>3</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9</xdr:col>
      <xdr:colOff>0</xdr:colOff>
      <xdr:row>3</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9</xdr:col>
      <xdr:colOff>0</xdr:colOff>
      <xdr:row>3</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9</xdr:col>
      <xdr:colOff>0</xdr:colOff>
      <xdr:row>3</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9</xdr:col>
      <xdr:colOff>0</xdr:colOff>
      <xdr:row>3</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9</xdr:col>
      <xdr:colOff>0</xdr:colOff>
      <xdr:row>3</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9</xdr:col>
      <xdr:colOff>0</xdr:colOff>
      <xdr:row>3</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9</xdr:col>
      <xdr:colOff>0</xdr:colOff>
      <xdr:row>3</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9</xdr:col>
      <xdr:colOff>0</xdr:colOff>
      <xdr:row>3</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9</xdr:col>
      <xdr:colOff>0</xdr:colOff>
      <xdr:row>3</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9</xdr:col>
      <xdr:colOff>0</xdr:colOff>
      <xdr:row>3</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9</xdr:col>
      <xdr:colOff>0</xdr:colOff>
      <xdr:row>3</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9</xdr:col>
      <xdr:colOff>0</xdr:colOff>
      <xdr:row>3</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9</xdr:col>
      <xdr:colOff>0</xdr:colOff>
      <xdr:row>3</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9</xdr:col>
      <xdr:colOff>0</xdr:colOff>
      <xdr:row>3</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9</xdr:col>
      <xdr:colOff>0</xdr:colOff>
      <xdr:row>3</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9</xdr:col>
      <xdr:colOff>0</xdr:colOff>
      <xdr:row>3</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9</xdr:col>
      <xdr:colOff>0</xdr:colOff>
      <xdr:row>3</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9</xdr:col>
      <xdr:colOff>0</xdr:colOff>
      <xdr:row>3</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9</xdr:col>
      <xdr:colOff>0</xdr:colOff>
      <xdr:row>3</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9</xdr:col>
      <xdr:colOff>0</xdr:colOff>
      <xdr:row>3</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9</xdr:col>
      <xdr:colOff>0</xdr:colOff>
      <xdr:row>3</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9</xdr:col>
      <xdr:colOff>0</xdr:colOff>
      <xdr:row>3</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9</xdr:col>
      <xdr:colOff>0</xdr:colOff>
      <xdr:row>3</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9</xdr:col>
      <xdr:colOff>0</xdr:colOff>
      <xdr:row>3</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9</xdr:col>
      <xdr:colOff>0</xdr:colOff>
      <xdr:row>3</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9</xdr:col>
      <xdr:colOff>0</xdr:colOff>
      <xdr:row>3</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9</xdr:col>
      <xdr:colOff>0</xdr:colOff>
      <xdr:row>3</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9</xdr:col>
      <xdr:colOff>0</xdr:colOff>
      <xdr:row>3</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9</xdr:col>
      <xdr:colOff>0</xdr:colOff>
      <xdr:row>3</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9</xdr:col>
      <xdr:colOff>0</xdr:colOff>
      <xdr:row>3</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9</xdr:col>
      <xdr:colOff>0</xdr:colOff>
      <xdr:row>3</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9</xdr:col>
      <xdr:colOff>0</xdr:colOff>
      <xdr:row>3</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9</xdr:col>
      <xdr:colOff>0</xdr:colOff>
      <xdr:row>3</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9</xdr:col>
      <xdr:colOff>0</xdr:colOff>
      <xdr:row>3</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9</xdr:col>
      <xdr:colOff>0</xdr:colOff>
      <xdr:row>3</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9</xdr:col>
      <xdr:colOff>0</xdr:colOff>
      <xdr:row>3</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9</xdr:col>
      <xdr:colOff>0</xdr:colOff>
      <xdr:row>3</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9</xdr:col>
      <xdr:colOff>0</xdr:colOff>
      <xdr:row>3</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9</xdr:col>
      <xdr:colOff>0</xdr:colOff>
      <xdr:row>3</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9</xdr:col>
      <xdr:colOff>0</xdr:colOff>
      <xdr:row>3</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9</xdr:col>
      <xdr:colOff>0</xdr:colOff>
      <xdr:row>3</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9</xdr:col>
      <xdr:colOff>0</xdr:colOff>
      <xdr:row>3</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9</xdr:col>
      <xdr:colOff>0</xdr:colOff>
      <xdr:row>3</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9</xdr:col>
      <xdr:colOff>0</xdr:colOff>
      <xdr:row>3</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9</xdr:col>
      <xdr:colOff>0</xdr:colOff>
      <xdr:row>3</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9</xdr:col>
      <xdr:colOff>0</xdr:colOff>
      <xdr:row>3</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9</xdr:col>
      <xdr:colOff>0</xdr:colOff>
      <xdr:row>3</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9</xdr:col>
      <xdr:colOff>0</xdr:colOff>
      <xdr:row>3</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9</xdr:col>
      <xdr:colOff>0</xdr:colOff>
      <xdr:row>3</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9</xdr:col>
      <xdr:colOff>0</xdr:colOff>
      <xdr:row>3</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9</xdr:col>
      <xdr:colOff>0</xdr:colOff>
      <xdr:row>3</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9</xdr:col>
      <xdr:colOff>0</xdr:colOff>
      <xdr:row>3</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9</xdr:col>
      <xdr:colOff>0</xdr:colOff>
      <xdr:row>3</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9</xdr:col>
      <xdr:colOff>0</xdr:colOff>
      <xdr:row>3</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9</xdr:col>
      <xdr:colOff>0</xdr:colOff>
      <xdr:row>3</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9</xdr:col>
      <xdr:colOff>0</xdr:colOff>
      <xdr:row>3</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9</xdr:col>
      <xdr:colOff>0</xdr:colOff>
      <xdr:row>3</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9</xdr:col>
      <xdr:colOff>0</xdr:colOff>
      <xdr:row>3</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4</xdr:col>
      <xdr:colOff>0</xdr:colOff>
      <xdr:row>3</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4</xdr:col>
      <xdr:colOff>0</xdr:colOff>
      <xdr:row>3</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4</xdr:col>
      <xdr:colOff>0</xdr:colOff>
      <xdr:row>3</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4</xdr:col>
      <xdr:colOff>0</xdr:colOff>
      <xdr:row>3</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4</xdr:col>
      <xdr:colOff>0</xdr:colOff>
      <xdr:row>3</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4</xdr:col>
      <xdr:colOff>0</xdr:colOff>
      <xdr:row>3</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4</xdr:col>
      <xdr:colOff>0</xdr:colOff>
      <xdr:row>3</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4</xdr:col>
      <xdr:colOff>0</xdr:colOff>
      <xdr:row>3</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9</xdr:col>
      <xdr:colOff>0</xdr:colOff>
      <xdr:row>3</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9</xdr:col>
      <xdr:colOff>0</xdr:colOff>
      <xdr:row>3</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9</xdr:col>
      <xdr:colOff>0</xdr:colOff>
      <xdr:row>3</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9</xdr:col>
      <xdr:colOff>0</xdr:colOff>
      <xdr:row>3</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9</xdr:col>
      <xdr:colOff>0</xdr:colOff>
      <xdr:row>3</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9</xdr:col>
      <xdr:colOff>0</xdr:colOff>
      <xdr:row>3</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9</xdr:col>
      <xdr:colOff>0</xdr:colOff>
      <xdr:row>3</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9</xdr:col>
      <xdr:colOff>0</xdr:colOff>
      <xdr:row>3</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9</xdr:col>
      <xdr:colOff>0</xdr:colOff>
      <xdr:row>3</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9</xdr:col>
      <xdr:colOff>0</xdr:colOff>
      <xdr:row>3</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9</xdr:col>
      <xdr:colOff>0</xdr:colOff>
      <xdr:row>3</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9</xdr:col>
      <xdr:colOff>0</xdr:colOff>
      <xdr:row>3</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9</xdr:col>
      <xdr:colOff>0</xdr:colOff>
      <xdr:row>3</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4</xdr:col>
      <xdr:colOff>0</xdr:colOff>
      <xdr:row>3</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4</xdr:col>
      <xdr:colOff>0</xdr:colOff>
      <xdr:row>3</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4</xdr:col>
      <xdr:colOff>0</xdr:colOff>
      <xdr:row>3</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4</xdr:col>
      <xdr:colOff>0</xdr:colOff>
      <xdr:row>3</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9</xdr:col>
      <xdr:colOff>0</xdr:colOff>
      <xdr:row>3</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9</xdr:col>
      <xdr:colOff>0</xdr:colOff>
      <xdr:row>3</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9</xdr:col>
      <xdr:colOff>0</xdr:colOff>
      <xdr:row>3</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9</xdr:col>
      <xdr:colOff>0</xdr:colOff>
      <xdr:row>3</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9</xdr:col>
      <xdr:colOff>0</xdr:colOff>
      <xdr:row>3</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9</xdr:col>
      <xdr:colOff>0</xdr:colOff>
      <xdr:row>3</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9</xdr:col>
      <xdr:colOff>0</xdr:colOff>
      <xdr:row>3</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9</xdr:col>
      <xdr:colOff>0</xdr:colOff>
      <xdr:row>3</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9</xdr:col>
      <xdr:colOff>0</xdr:colOff>
      <xdr:row>3</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9</xdr:col>
      <xdr:colOff>0</xdr:colOff>
      <xdr:row>3</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9</xdr:col>
      <xdr:colOff>0</xdr:colOff>
      <xdr:row>3</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9</xdr:col>
      <xdr:colOff>0</xdr:colOff>
      <xdr:row>3</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9</xdr:col>
      <xdr:colOff>0</xdr:colOff>
      <xdr:row>3</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20</xdr:col>
      <xdr:colOff>0</xdr:colOff>
      <xdr:row>3</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15</xdr:col>
      <xdr:colOff>0</xdr:colOff>
      <xdr:row>3</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20</xdr:col>
      <xdr:colOff>0</xdr:colOff>
      <xdr:row>3</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15</xdr:col>
      <xdr:colOff>0</xdr:colOff>
      <xdr:row>3</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9</xdr:col>
      <xdr:colOff>857250</xdr:colOff>
      <xdr:row>3</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9</xdr:col>
      <xdr:colOff>857250</xdr:colOff>
      <xdr:row>3</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10</xdr:col>
      <xdr:colOff>0</xdr:colOff>
      <xdr:row>3</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0</xdr:colOff>
      <xdr:row>3</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15</xdr:col>
      <xdr:colOff>0</xdr:colOff>
      <xdr:row>3</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15</xdr:col>
      <xdr:colOff>0</xdr:colOff>
      <xdr:row>3</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15</xdr:col>
      <xdr:colOff>0</xdr:colOff>
      <xdr:row>3</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15</xdr:col>
      <xdr:colOff>0</xdr:colOff>
      <xdr:row>3</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15</xdr:col>
      <xdr:colOff>0</xdr:colOff>
      <xdr:row>3</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15</xdr:col>
      <xdr:colOff>857250</xdr:colOff>
      <xdr:row>3</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15</xdr:col>
      <xdr:colOff>857250</xdr:colOff>
      <xdr:row>3</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20</xdr:col>
      <xdr:colOff>0</xdr:colOff>
      <xdr:row>3</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20</xdr:col>
      <xdr:colOff>0</xdr:colOff>
      <xdr:row>3</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20</xdr:col>
      <xdr:colOff>0</xdr:colOff>
      <xdr:row>3</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15</xdr:col>
      <xdr:colOff>857250</xdr:colOff>
      <xdr:row>3</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15</xdr:col>
      <xdr:colOff>857250</xdr:colOff>
      <xdr:row>3</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15</xdr:col>
      <xdr:colOff>857250</xdr:colOff>
      <xdr:row>3</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15</xdr:col>
      <xdr:colOff>857250</xdr:colOff>
      <xdr:row>3</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16</xdr:col>
      <xdr:colOff>857250</xdr:colOff>
      <xdr:row>3</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16</xdr:col>
      <xdr:colOff>857250</xdr:colOff>
      <xdr:row>3</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20</xdr:col>
      <xdr:colOff>0</xdr:colOff>
      <xdr:row>3</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20</xdr:col>
      <xdr:colOff>0</xdr:colOff>
      <xdr:row>3</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20</xdr:col>
      <xdr:colOff>0</xdr:colOff>
      <xdr:row>3</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20</xdr:col>
      <xdr:colOff>0</xdr:colOff>
      <xdr:row>3</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20</xdr:col>
      <xdr:colOff>0</xdr:colOff>
      <xdr:row>3</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10</xdr:col>
      <xdr:colOff>857250</xdr:colOff>
      <xdr:row>3</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20</xdr:col>
      <xdr:colOff>0</xdr:colOff>
      <xdr:row>3</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20</xdr:col>
      <xdr:colOff>0</xdr:colOff>
      <xdr:row>3</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16</xdr:col>
      <xdr:colOff>0</xdr:colOff>
      <xdr:row>3</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16</xdr:col>
      <xdr:colOff>0</xdr:colOff>
      <xdr:row>3</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16</xdr:col>
      <xdr:colOff>0</xdr:colOff>
      <xdr:row>3</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16</xdr:col>
      <xdr:colOff>0</xdr:colOff>
      <xdr:row>3</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xdr:col>
      <xdr:colOff>0</xdr:colOff>
      <xdr:row>3</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4</xdr:col>
      <xdr:colOff>0</xdr:colOff>
      <xdr:row>3</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4</xdr:col>
      <xdr:colOff>0</xdr:colOff>
      <xdr:row>3</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4</xdr:col>
      <xdr:colOff>0</xdr:colOff>
      <xdr:row>3</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5</xdr:col>
      <xdr:colOff>419100</xdr:colOff>
      <xdr:row>2</xdr:row>
      <xdr:rowOff>19050</xdr:rowOff>
    </xdr:from>
    <xdr:ext cx="180975" cy="172307"/>
    <xdr:pic>
      <xdr:nvPicPr>
        <xdr:cNvPr id="509"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77650" y="466725"/>
          <a:ext cx="180975" cy="172307"/>
        </a:xfrm>
        <a:prstGeom prst="rect">
          <a:avLst/>
        </a:prstGeom>
        <a:noFill/>
      </xdr:spPr>
    </xdr:pic>
    <xdr:clientData/>
  </xdr:oneCellAnchor>
  <xdr:oneCellAnchor>
    <xdr:from>
      <xdr:col>6</xdr:col>
      <xdr:colOff>0</xdr:colOff>
      <xdr:row>3</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6</xdr:col>
      <xdr:colOff>0</xdr:colOff>
      <xdr:row>3</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8</xdr:col>
      <xdr:colOff>0</xdr:colOff>
      <xdr:row>3</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8</xdr:col>
      <xdr:colOff>0</xdr:colOff>
      <xdr:row>3</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8</xdr:col>
      <xdr:colOff>857250</xdr:colOff>
      <xdr:row>3</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8</xdr:col>
      <xdr:colOff>857250</xdr:colOff>
      <xdr:row>3</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8</xdr:col>
      <xdr:colOff>0</xdr:colOff>
      <xdr:row>3</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8</xdr:col>
      <xdr:colOff>0</xdr:colOff>
      <xdr:row>3</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23</xdr:col>
      <xdr:colOff>19050</xdr:colOff>
      <xdr:row>2</xdr:row>
      <xdr:rowOff>19050</xdr:rowOff>
    </xdr:from>
    <xdr:ext cx="180975" cy="172307"/>
    <xdr:pic>
      <xdr:nvPicPr>
        <xdr:cNvPr id="518"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id="{9FB3C347-0F84-4BB6-A424-E06196F95B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490900" y="428625"/>
          <a:ext cx="180975" cy="172307"/>
        </a:xfrm>
        <a:prstGeom prst="rect">
          <a:avLst/>
        </a:prstGeom>
        <a:noFill/>
      </xdr:spPr>
    </xdr:pic>
    <xdr:clientData/>
  </xdr:oneCellAnchor>
  <xdr:oneCellAnchor>
    <xdr:from>
      <xdr:col>15</xdr:col>
      <xdr:colOff>1876425</xdr:colOff>
      <xdr:row>2</xdr:row>
      <xdr:rowOff>28575</xdr:rowOff>
    </xdr:from>
    <xdr:ext cx="180975" cy="172307"/>
    <xdr:pic>
      <xdr:nvPicPr>
        <xdr:cNvPr id="524"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id="{3779F659-9F3F-49DF-832D-06A1C2D198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965275" y="438150"/>
          <a:ext cx="180975" cy="172307"/>
        </a:xfrm>
        <a:prstGeom prst="rect">
          <a:avLst/>
        </a:prstGeom>
        <a:noFill/>
      </xdr:spPr>
    </xdr:pic>
    <xdr:clientData/>
  </xdr:oneCellAnchor>
  <xdr:oneCellAnchor>
    <xdr:from>
      <xdr:col>30</xdr:col>
      <xdr:colOff>133350</xdr:colOff>
      <xdr:row>2</xdr:row>
      <xdr:rowOff>19050</xdr:rowOff>
    </xdr:from>
    <xdr:ext cx="180975" cy="172307"/>
    <xdr:pic>
      <xdr:nvPicPr>
        <xdr:cNvPr id="519"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id="{CDDFC17B-12F8-46B2-B6DF-D9301A9CFD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292375" y="428625"/>
          <a:ext cx="180975" cy="172307"/>
        </a:xfrm>
        <a:prstGeom prst="rect">
          <a:avLst/>
        </a:prstGeom>
        <a:noFill/>
      </xdr:spPr>
    </xdr:pic>
    <xdr:clientData/>
  </xdr:oneCellAnchor>
  <xdr:oneCellAnchor>
    <xdr:from>
      <xdr:col>11</xdr:col>
      <xdr:colOff>47625</xdr:colOff>
      <xdr:row>2</xdr:row>
      <xdr:rowOff>28575</xdr:rowOff>
    </xdr:from>
    <xdr:ext cx="180975" cy="172307"/>
    <xdr:pic>
      <xdr:nvPicPr>
        <xdr:cNvPr id="522"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id="{8FE6C28E-1634-414E-91FF-25193C4B82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697700" y="438150"/>
          <a:ext cx="180975" cy="172307"/>
        </a:xfrm>
        <a:prstGeom prst="rect">
          <a:avLst/>
        </a:prstGeom>
        <a:noFill/>
      </xdr:spPr>
    </xdr:pic>
    <xdr:clientData/>
  </xdr:oneCellAnchor>
  <xdr:oneCellAnchor>
    <xdr:from>
      <xdr:col>13</xdr:col>
      <xdr:colOff>0</xdr:colOff>
      <xdr:row>3</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13</xdr:col>
      <xdr:colOff>0</xdr:colOff>
      <xdr:row>3</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0</xdr:colOff>
      <xdr:row>3</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857250</xdr:colOff>
      <xdr:row>3</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13</xdr:col>
      <xdr:colOff>0</xdr:colOff>
      <xdr:row>3</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13</xdr:col>
      <xdr:colOff>0</xdr:colOff>
      <xdr:row>3</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13</xdr:col>
      <xdr:colOff>0</xdr:colOff>
      <xdr:row>3</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13</xdr:col>
      <xdr:colOff>0</xdr:colOff>
      <xdr:row>3</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13</xdr:col>
      <xdr:colOff>0</xdr:colOff>
      <xdr:row>3</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13</xdr:col>
      <xdr:colOff>0</xdr:colOff>
      <xdr:row>3</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18</xdr:col>
      <xdr:colOff>485775</xdr:colOff>
      <xdr:row>2</xdr:row>
      <xdr:rowOff>28575</xdr:rowOff>
    </xdr:from>
    <xdr:ext cx="180975" cy="172307"/>
    <xdr:pic>
      <xdr:nvPicPr>
        <xdr:cNvPr id="727"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id="{38266F75-1078-406C-8BF1-E0DEC887A4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556450" y="438150"/>
          <a:ext cx="180975" cy="172307"/>
        </a:xfrm>
        <a:prstGeom prst="rect">
          <a:avLst/>
        </a:prstGeom>
        <a:noFill/>
      </xdr:spPr>
    </xdr:pic>
    <xdr:clientData/>
  </xdr:oneCellAnchor>
  <xdr:oneCellAnchor>
    <xdr:from>
      <xdr:col>1</xdr:col>
      <xdr:colOff>657225</xdr:colOff>
      <xdr:row>2</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152399</xdr:colOff>
      <xdr:row>1</xdr:row>
      <xdr:rowOff>28574</xdr:rowOff>
    </xdr:from>
    <xdr:to>
      <xdr:col>5</xdr:col>
      <xdr:colOff>523874</xdr:colOff>
      <xdr:row>20</xdr:row>
      <xdr:rowOff>0</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13</xdr:col>
      <xdr:colOff>306161</xdr:colOff>
      <xdr:row>17</xdr:row>
      <xdr:rowOff>23132</xdr:rowOff>
    </xdr:from>
    <xdr:ext cx="180975" cy="171450"/>
    <xdr:pic>
      <xdr:nvPicPr>
        <xdr:cNvPr id="6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BA1EB98B-09EB-406B-99BC-5490F366D9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64461" y="329020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304800</xdr:colOff>
      <xdr:row>17</xdr:row>
      <xdr:rowOff>13607</xdr:rowOff>
    </xdr:from>
    <xdr:ext cx="180975" cy="171450"/>
    <xdr:pic>
      <xdr:nvPicPr>
        <xdr:cNvPr id="6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101F95FF-7A68-445B-9939-95AA4067C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15600" y="328068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297996</xdr:colOff>
      <xdr:row>17</xdr:row>
      <xdr:rowOff>13607</xdr:rowOff>
    </xdr:from>
    <xdr:ext cx="180975" cy="171450"/>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793E3E-CD91-4160-A599-DFC8A52893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61121" y="328068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390525</xdr:colOff>
      <xdr:row>17</xdr:row>
      <xdr:rowOff>23133</xdr:rowOff>
    </xdr:from>
    <xdr:ext cx="180975" cy="171450"/>
    <xdr:pic>
      <xdr:nvPicPr>
        <xdr:cNvPr id="6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54C32122-4A27-4142-9A79-FA4AEA8B2A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25200" y="3290208"/>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296636</xdr:colOff>
      <xdr:row>17</xdr:row>
      <xdr:rowOff>9525</xdr:rowOff>
    </xdr:from>
    <xdr:ext cx="180975" cy="171450"/>
    <xdr:pic>
      <xdr:nvPicPr>
        <xdr:cNvPr id="7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5E8436C-EFB8-4862-BA10-BE017B95D81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78986" y="3276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280308</xdr:colOff>
      <xdr:row>17</xdr:row>
      <xdr:rowOff>13607</xdr:rowOff>
    </xdr:from>
    <xdr:ext cx="180975" cy="171450"/>
    <xdr:pic>
      <xdr:nvPicPr>
        <xdr:cNvPr id="7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849918-FE03-4F2C-859B-E35BD5F291B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57958" y="3280682"/>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523875</xdr:colOff>
      <xdr:row>2</xdr:row>
      <xdr:rowOff>19050</xdr:rowOff>
    </xdr:from>
    <xdr:ext cx="180975" cy="171450"/>
    <xdr:pic>
      <xdr:nvPicPr>
        <xdr:cNvPr id="36"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3B7F24FE-EC4B-4C42-BD60-4A071F08B8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475" y="4000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504825</xdr:colOff>
      <xdr:row>2</xdr:row>
      <xdr:rowOff>31750</xdr:rowOff>
    </xdr:from>
    <xdr:ext cx="180975" cy="171450"/>
    <xdr:pic>
      <xdr:nvPicPr>
        <xdr:cNvPr id="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3B4B6CA7-0666-404B-8232-6AA87708F5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543983</xdr:colOff>
      <xdr:row>2</xdr:row>
      <xdr:rowOff>31750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6AE3B2B-B6FE-425E-A643-235C3A72EC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06458" y="4127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551447</xdr:colOff>
      <xdr:row>2</xdr:row>
      <xdr:rowOff>40105</xdr:rowOff>
    </xdr:from>
    <xdr:ext cx="180975" cy="171450"/>
    <xdr:pic>
      <xdr:nvPicPr>
        <xdr:cNvPr id="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DDED03C-C0C5-4280-9D2B-362F2C06F1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5572" y="42110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527050</xdr:colOff>
      <xdr:row>2</xdr:row>
      <xdr:rowOff>29633</xdr:rowOff>
    </xdr:from>
    <xdr:ext cx="180975" cy="171450"/>
    <xdr:pic>
      <xdr:nvPicPr>
        <xdr:cNvPr id="4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15C22B85-A323-4B54-BE7B-DF1C91C9EA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75575" y="410633"/>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549275</xdr:colOff>
      <xdr:row>2</xdr:row>
      <xdr:rowOff>42333</xdr:rowOff>
    </xdr:from>
    <xdr:ext cx="180975" cy="171450"/>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4311608-201A-4895-8B40-C50AB1C23C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02675" y="423333"/>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523875</xdr:colOff>
      <xdr:row>17</xdr:row>
      <xdr:rowOff>9525</xdr:rowOff>
    </xdr:from>
    <xdr:ext cx="180975" cy="171450"/>
    <xdr:pic>
      <xdr:nvPicPr>
        <xdr:cNvPr id="47"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CCC9F87D-CD9D-4A97-88B4-BC0F40739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475" y="3276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504825</xdr:colOff>
      <xdr:row>17</xdr:row>
      <xdr:rowOff>20410</xdr:rowOff>
    </xdr:from>
    <xdr:ext cx="180975" cy="171450"/>
    <xdr:pic>
      <xdr:nvPicPr>
        <xdr:cNvPr id="48"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82A7DBA8-D3EE-4EF0-81EE-E1272B2E64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3287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492579</xdr:colOff>
      <xdr:row>17</xdr:row>
      <xdr:rowOff>20410</xdr:rowOff>
    </xdr:from>
    <xdr:ext cx="180975" cy="171450"/>
    <xdr:pic>
      <xdr:nvPicPr>
        <xdr:cNvPr id="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202B28-447C-4A2D-AE0B-14CE4A051F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5054" y="328748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541564</xdr:colOff>
      <xdr:row>17</xdr:row>
      <xdr:rowOff>23132</xdr:rowOff>
    </xdr:from>
    <xdr:ext cx="180975" cy="171450"/>
    <xdr:pic>
      <xdr:nvPicPr>
        <xdr:cNvPr id="5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63FE611-10C6-48E1-8859-9CB79677DF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5689" y="329020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537482</xdr:colOff>
      <xdr:row>17</xdr:row>
      <xdr:rowOff>9525</xdr:rowOff>
    </xdr:from>
    <xdr:ext cx="180975" cy="171450"/>
    <xdr:pic>
      <xdr:nvPicPr>
        <xdr:cNvPr id="5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CD8968E5-458C-488F-BDE9-202749E43F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86007" y="327660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518432</xdr:colOff>
      <xdr:row>17</xdr:row>
      <xdr:rowOff>23132</xdr:rowOff>
    </xdr:from>
    <xdr:ext cx="180975" cy="171450"/>
    <xdr:pic>
      <xdr:nvPicPr>
        <xdr:cNvPr id="5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F7FD657-A701-4E68-9DF5-76D304B0AC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71832" y="3290207"/>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cepod.org.uk/2023transitio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ncepod.org.uk/2023transition.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4"/>
  <sheetViews>
    <sheetView tabSelected="1" zoomScaleNormal="100" workbookViewId="0">
      <selection activeCell="D1" sqref="D1"/>
    </sheetView>
  </sheetViews>
  <sheetFormatPr defaultColWidth="9.140625" defaultRowHeight="15" x14ac:dyDescent="0.25"/>
  <cols>
    <col min="1" max="1" width="52.28515625" style="1" customWidth="1"/>
    <col min="2" max="2" width="107.85546875" style="38" customWidth="1"/>
    <col min="3" max="16384" width="9.140625" style="1"/>
  </cols>
  <sheetData>
    <row r="1" spans="1:35" x14ac:dyDescent="0.25">
      <c r="B1" s="39"/>
    </row>
    <row r="2" spans="1:35" x14ac:dyDescent="0.25">
      <c r="B2" s="39"/>
    </row>
    <row r="3" spans="1:35" x14ac:dyDescent="0.25">
      <c r="B3" s="39"/>
    </row>
    <row r="4" spans="1:35" x14ac:dyDescent="0.25">
      <c r="B4" s="39"/>
    </row>
    <row r="5" spans="1:35" ht="18.75" x14ac:dyDescent="0.25">
      <c r="B5" s="40" t="s">
        <v>106</v>
      </c>
    </row>
    <row r="6" spans="1:35" ht="18.75" x14ac:dyDescent="0.25">
      <c r="B6" s="40" t="s">
        <v>86</v>
      </c>
    </row>
    <row r="7" spans="1:35" x14ac:dyDescent="0.25">
      <c r="B7" s="41"/>
    </row>
    <row r="8" spans="1:35" ht="246.75" customHeight="1" x14ac:dyDescent="0.25">
      <c r="B8" s="59" t="s">
        <v>109</v>
      </c>
    </row>
    <row r="10" spans="1:35" ht="73.5" customHeight="1" x14ac:dyDescent="0.25">
      <c r="B10" s="45" t="s">
        <v>107</v>
      </c>
    </row>
    <row r="11" spans="1:35" ht="21" customHeight="1" x14ac:dyDescent="0.25">
      <c r="B11" s="45" t="s">
        <v>87</v>
      </c>
    </row>
    <row r="12" spans="1:35" s="68" customFormat="1" ht="26.25" customHeight="1" x14ac:dyDescent="0.25">
      <c r="A12" s="38"/>
      <c r="B12" s="80" t="s">
        <v>79</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row>
    <row r="13" spans="1:35" ht="42" customHeight="1" x14ac:dyDescent="0.25">
      <c r="A13" s="38"/>
      <c r="B13" s="58" t="s">
        <v>85</v>
      </c>
    </row>
    <row r="14" spans="1:35" customFormat="1" x14ac:dyDescent="0.25">
      <c r="A14" s="1"/>
      <c r="B14" s="87" t="s">
        <v>165</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sheetData>
  <hyperlinks>
    <hyperlink ref="B14" r:id="rId1" xr:uid="{1DB058D7-A05B-4C94-81FC-E4EB66AE814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workbookViewId="0">
      <selection activeCell="B1" sqref="B1"/>
    </sheetView>
  </sheetViews>
  <sheetFormatPr defaultColWidth="9.140625" defaultRowHeight="15" x14ac:dyDescent="0.25"/>
  <cols>
    <col min="1" max="1" width="148.5703125" style="48" customWidth="1"/>
    <col min="2" max="16384" width="9.140625" style="1"/>
  </cols>
  <sheetData>
    <row r="1" spans="1:1" s="33" customFormat="1" ht="18.75" x14ac:dyDescent="0.25">
      <c r="A1" s="46" t="s">
        <v>0</v>
      </c>
    </row>
    <row r="2" spans="1:1" x14ac:dyDescent="0.25">
      <c r="A2" s="47" t="s">
        <v>72</v>
      </c>
    </row>
    <row r="3" spans="1:1" x14ac:dyDescent="0.25">
      <c r="A3" s="47"/>
    </row>
    <row r="4" spans="1:1" ht="45" x14ac:dyDescent="0.25">
      <c r="A4" s="48" t="s">
        <v>90</v>
      </c>
    </row>
    <row r="6" spans="1:1" ht="30" x14ac:dyDescent="0.25">
      <c r="A6" s="48" t="s">
        <v>108</v>
      </c>
    </row>
    <row r="8" spans="1:1" x14ac:dyDescent="0.25">
      <c r="A8" s="49" t="s">
        <v>73</v>
      </c>
    </row>
    <row r="9" spans="1:1" x14ac:dyDescent="0.25">
      <c r="A9" s="47" t="s">
        <v>104</v>
      </c>
    </row>
    <row r="10" spans="1:1" x14ac:dyDescent="0.25">
      <c r="A10" s="48" t="s">
        <v>1</v>
      </c>
    </row>
    <row r="11" spans="1:1" x14ac:dyDescent="0.25">
      <c r="A11" s="48" t="s">
        <v>43</v>
      </c>
    </row>
    <row r="12" spans="1:1" ht="30" x14ac:dyDescent="0.25">
      <c r="A12" s="48" t="s">
        <v>2</v>
      </c>
    </row>
    <row r="13" spans="1:1" x14ac:dyDescent="0.25">
      <c r="A13" s="48" t="s">
        <v>3</v>
      </c>
    </row>
    <row r="15" spans="1:1" x14ac:dyDescent="0.25">
      <c r="A15" s="48" t="s">
        <v>4</v>
      </c>
    </row>
    <row r="17" spans="1:1" s="34" customFormat="1" x14ac:dyDescent="0.25">
      <c r="A17" s="49" t="s">
        <v>74</v>
      </c>
    </row>
    <row r="18" spans="1:1" x14ac:dyDescent="0.25">
      <c r="A18" s="48" t="s">
        <v>75</v>
      </c>
    </row>
    <row r="19" spans="1:1" x14ac:dyDescent="0.25">
      <c r="A19" s="48" t="s">
        <v>77</v>
      </c>
    </row>
    <row r="20" spans="1:1" ht="30" x14ac:dyDescent="0.25">
      <c r="A20" s="48" t="s">
        <v>44</v>
      </c>
    </row>
    <row r="22" spans="1:1" s="34" customFormat="1" x14ac:dyDescent="0.25">
      <c r="A22" s="49" t="s">
        <v>76</v>
      </c>
    </row>
    <row r="23" spans="1:1" ht="30" x14ac:dyDescent="0.25">
      <c r="A23" s="45" t="s">
        <v>78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5"/>
  <sheetViews>
    <sheetView zoomScaleNormal="100" workbookViewId="0">
      <pane xSplit="1" topLeftCell="B1" activePane="topRight" state="frozen"/>
      <selection pane="topRight" sqref="A1:B2"/>
    </sheetView>
  </sheetViews>
  <sheetFormatPr defaultColWidth="9.140625" defaultRowHeight="15.75" x14ac:dyDescent="0.25"/>
  <cols>
    <col min="1" max="1" width="45.140625" style="10" customWidth="1"/>
    <col min="2" max="2" width="18.5703125" style="8" bestFit="1" customWidth="1"/>
    <col min="3" max="3" width="11.7109375" style="8" customWidth="1"/>
    <col min="4" max="4" width="36.42578125" style="8" customWidth="1"/>
    <col min="5" max="5" width="30.28515625" style="8" bestFit="1" customWidth="1"/>
    <col min="6" max="6" width="22.7109375" style="8" bestFit="1" customWidth="1"/>
    <col min="7" max="7" width="31.5703125" style="8" bestFit="1" customWidth="1"/>
    <col min="8" max="8" width="28.5703125" style="8" customWidth="1"/>
    <col min="9" max="9" width="22.42578125" style="8" customWidth="1"/>
    <col min="10" max="10" width="23.140625" style="8" customWidth="1"/>
    <col min="11" max="12" width="24.140625" style="8" customWidth="1"/>
    <col min="13" max="13" width="31.5703125" style="8" bestFit="1" customWidth="1"/>
    <col min="14" max="14" width="29.5703125" style="8" customWidth="1"/>
    <col min="15" max="15" width="26.28515625" style="8" customWidth="1"/>
    <col min="16" max="16" width="36.28515625" style="8" bestFit="1" customWidth="1"/>
    <col min="17" max="17" width="34" style="37" bestFit="1" customWidth="1"/>
    <col min="18" max="19" width="34.42578125" style="37" customWidth="1"/>
    <col min="20" max="20" width="28" style="37" bestFit="1" customWidth="1"/>
    <col min="21" max="21" width="32.7109375" style="8" bestFit="1" customWidth="1"/>
    <col min="22" max="22" width="30.7109375" style="8" bestFit="1" customWidth="1"/>
    <col min="23" max="23" width="23.85546875" style="8" customWidth="1"/>
    <col min="24" max="24" width="22.5703125" style="8" customWidth="1"/>
    <col min="25" max="25" width="22.85546875" style="8" customWidth="1"/>
    <col min="26" max="26" width="21.7109375" style="8" bestFit="1" customWidth="1"/>
    <col min="27" max="32" width="29.140625" style="8" customWidth="1"/>
    <col min="33" max="33" width="42.28515625" style="8" customWidth="1"/>
    <col min="34" max="16384" width="9.140625" style="8"/>
  </cols>
  <sheetData>
    <row r="1" spans="1:33" s="11" customFormat="1" x14ac:dyDescent="0.25">
      <c r="A1" s="125" t="s">
        <v>106</v>
      </c>
      <c r="B1" s="126"/>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s="11" customFormat="1" ht="16.5" thickBot="1" x14ac:dyDescent="0.3">
      <c r="A2" s="127"/>
      <c r="B2" s="128"/>
      <c r="C2" s="86"/>
      <c r="D2" s="79"/>
      <c r="E2" s="16"/>
      <c r="F2" s="16"/>
      <c r="G2" s="16"/>
      <c r="H2" s="16"/>
      <c r="I2" s="16"/>
      <c r="J2" s="16"/>
      <c r="K2" s="16"/>
      <c r="L2" s="16"/>
      <c r="M2" s="16"/>
      <c r="N2" s="16"/>
      <c r="O2" s="16"/>
      <c r="P2" s="16"/>
      <c r="Q2" s="16"/>
      <c r="R2" s="16"/>
      <c r="S2" s="16"/>
      <c r="T2" s="16"/>
      <c r="U2" s="66"/>
      <c r="V2" s="16"/>
      <c r="W2" s="16"/>
      <c r="X2" s="16"/>
      <c r="Y2" s="16"/>
      <c r="Z2" s="16"/>
      <c r="AA2" s="16"/>
      <c r="AB2" s="16"/>
      <c r="AC2" s="16"/>
      <c r="AD2" s="16"/>
      <c r="AE2" s="16"/>
      <c r="AF2" s="16"/>
      <c r="AG2" s="16"/>
    </row>
    <row r="3" spans="1:33" ht="16.5" thickBot="1" x14ac:dyDescent="0.3">
      <c r="A3" s="17" t="s">
        <v>67</v>
      </c>
      <c r="B3" s="123" t="s">
        <v>25</v>
      </c>
      <c r="C3" s="123"/>
      <c r="D3" s="53"/>
      <c r="E3" s="119" t="s">
        <v>93</v>
      </c>
      <c r="F3" s="120"/>
      <c r="G3" s="119" t="s">
        <v>111</v>
      </c>
      <c r="H3" s="120"/>
      <c r="I3" s="120"/>
      <c r="J3" s="120"/>
      <c r="K3" s="120"/>
      <c r="L3" s="120"/>
      <c r="M3" s="120"/>
      <c r="N3" s="120"/>
      <c r="O3" s="120"/>
      <c r="P3" s="81" t="s">
        <v>81</v>
      </c>
      <c r="Q3" s="121" t="s">
        <v>95</v>
      </c>
      <c r="R3" s="121"/>
      <c r="S3" s="121"/>
      <c r="T3" s="122"/>
      <c r="U3" s="119" t="s">
        <v>97</v>
      </c>
      <c r="V3" s="120"/>
      <c r="W3" s="120"/>
      <c r="X3" s="120"/>
      <c r="Y3" s="120"/>
      <c r="Z3" s="120"/>
      <c r="AA3" s="119" t="s">
        <v>89</v>
      </c>
      <c r="AB3" s="121"/>
      <c r="AC3" s="121"/>
      <c r="AD3" s="121"/>
      <c r="AE3" s="121"/>
      <c r="AF3" s="121"/>
      <c r="AG3" s="124"/>
    </row>
    <row r="4" spans="1:33" x14ac:dyDescent="0.25">
      <c r="A4" s="18" t="s">
        <v>34</v>
      </c>
      <c r="B4" s="67">
        <v>1</v>
      </c>
      <c r="C4" s="35">
        <v>2</v>
      </c>
      <c r="D4" s="35">
        <v>3</v>
      </c>
      <c r="E4" s="56" t="s">
        <v>113</v>
      </c>
      <c r="F4" s="35" t="s">
        <v>114</v>
      </c>
      <c r="G4" s="55" t="s">
        <v>94</v>
      </c>
      <c r="H4" s="35" t="s">
        <v>96</v>
      </c>
      <c r="I4" s="36" t="s">
        <v>115</v>
      </c>
      <c r="J4" s="36" t="s">
        <v>116</v>
      </c>
      <c r="K4" s="36" t="s">
        <v>117</v>
      </c>
      <c r="L4" s="36" t="s">
        <v>118</v>
      </c>
      <c r="M4" s="55" t="s">
        <v>82</v>
      </c>
      <c r="N4" s="36" t="s">
        <v>83</v>
      </c>
      <c r="O4" s="36" t="s">
        <v>119</v>
      </c>
      <c r="P4" s="57">
        <v>7</v>
      </c>
      <c r="Q4" s="35" t="s">
        <v>120</v>
      </c>
      <c r="R4" s="35" t="s">
        <v>121</v>
      </c>
      <c r="S4" s="35" t="s">
        <v>122</v>
      </c>
      <c r="T4" s="35" t="s">
        <v>123</v>
      </c>
      <c r="U4" s="35" t="s">
        <v>88</v>
      </c>
      <c r="V4" s="35" t="s">
        <v>98</v>
      </c>
      <c r="W4" s="35" t="s">
        <v>124</v>
      </c>
      <c r="X4" s="35" t="s">
        <v>91</v>
      </c>
      <c r="Y4" s="35" t="s">
        <v>99</v>
      </c>
      <c r="Z4" s="35" t="s">
        <v>125</v>
      </c>
      <c r="AA4" s="35">
        <v>11</v>
      </c>
      <c r="AB4" s="35">
        <v>12</v>
      </c>
      <c r="AC4" s="35">
        <v>13</v>
      </c>
      <c r="AD4" s="35" t="s">
        <v>100</v>
      </c>
      <c r="AE4" s="35" t="s">
        <v>143</v>
      </c>
      <c r="AF4" s="35" t="s">
        <v>144</v>
      </c>
      <c r="AG4" s="71">
        <v>15</v>
      </c>
    </row>
    <row r="5" spans="1:33" s="26" customFormat="1" ht="141.75" x14ac:dyDescent="0.25">
      <c r="A5" s="72" t="s">
        <v>149</v>
      </c>
      <c r="B5" s="35" t="s">
        <v>110</v>
      </c>
      <c r="C5" s="35" t="s">
        <v>130</v>
      </c>
      <c r="D5" s="35" t="s">
        <v>129</v>
      </c>
      <c r="E5" s="43" t="s">
        <v>155</v>
      </c>
      <c r="F5" s="43" t="s">
        <v>133</v>
      </c>
      <c r="G5" s="43" t="s">
        <v>156</v>
      </c>
      <c r="H5" s="43" t="s">
        <v>134</v>
      </c>
      <c r="I5" s="54" t="s">
        <v>172</v>
      </c>
      <c r="J5" s="54" t="s">
        <v>135</v>
      </c>
      <c r="K5" s="43" t="s">
        <v>136</v>
      </c>
      <c r="L5" s="43" t="s">
        <v>137</v>
      </c>
      <c r="M5" s="70" t="s">
        <v>169</v>
      </c>
      <c r="N5" s="43" t="s">
        <v>147</v>
      </c>
      <c r="O5" s="43" t="s">
        <v>148</v>
      </c>
      <c r="P5" s="43" t="s">
        <v>146</v>
      </c>
      <c r="Q5" s="43" t="s">
        <v>173</v>
      </c>
      <c r="R5" s="43" t="s">
        <v>138</v>
      </c>
      <c r="S5" s="43" t="s">
        <v>139</v>
      </c>
      <c r="T5" s="43" t="s">
        <v>140</v>
      </c>
      <c r="U5" s="73" t="s">
        <v>168</v>
      </c>
      <c r="V5" s="43" t="s">
        <v>159</v>
      </c>
      <c r="W5" s="73" t="s">
        <v>164</v>
      </c>
      <c r="X5" s="43" t="s">
        <v>160</v>
      </c>
      <c r="Y5" s="43" t="s">
        <v>161</v>
      </c>
      <c r="Z5" s="43" t="s">
        <v>162</v>
      </c>
      <c r="AA5" s="74" t="s">
        <v>141</v>
      </c>
      <c r="AB5" s="74" t="s">
        <v>142</v>
      </c>
      <c r="AC5" s="74" t="s">
        <v>112</v>
      </c>
      <c r="AD5" s="74" t="s">
        <v>157</v>
      </c>
      <c r="AE5" s="74" t="s">
        <v>158</v>
      </c>
      <c r="AF5" s="74" t="s">
        <v>174</v>
      </c>
      <c r="AG5" s="75" t="s">
        <v>145</v>
      </c>
    </row>
    <row r="6" spans="1:33" x14ac:dyDescent="0.25">
      <c r="A6" s="9" t="s">
        <v>11</v>
      </c>
      <c r="B6" s="29"/>
      <c r="C6" s="29"/>
      <c r="D6" s="29"/>
      <c r="E6" s="30"/>
      <c r="F6" s="50" t="b">
        <f>(IF(E6="Yes - for all services","",IF(E6="Yes - for some services","",IF(E6="No","N/A",IF(E6="Not documented","N/A")))))</f>
        <v>0</v>
      </c>
      <c r="G6" s="30"/>
      <c r="H6" s="50" t="b">
        <f>IF(G6="Yes - for all services","",IF(G6="Yes - for some services","",IF(G6="No","N/A",IF(G6="Insufficient data","N/A",IF(G6="Not applicable","N/A")))))</f>
        <v>0</v>
      </c>
      <c r="I6" s="50" t="b">
        <f>IF(G6="Yes - for all services","",IF(G6="Yes - for some services","",IF(G6="No","N/A",IF(G6="Insufficient data","N/A",IF(G6="Not applicable","N/A")))))</f>
        <v>0</v>
      </c>
      <c r="J6" s="50" t="b">
        <f>IF(G6="Yes - for all services","",IF(G6="Yes - for some services","",IF(G6="No","N/A",IF(G6="Insufficient data","N/A",IF(G6="Not applicable","N/A")))))</f>
        <v>0</v>
      </c>
      <c r="K6" s="50" t="b">
        <f>IF(G6="Yes - for all services","",IF(G6="Yes - for some services","",IF(G6="No","N/A",IF(G6="Insufficient data","N/A",IF(G6="Not applicable","N/A")))))</f>
        <v>0</v>
      </c>
      <c r="L6" s="50" t="b">
        <f>IF(G6="Yes - for all services","",IF(G6="Yes - for some services","",IF(G6="No","N/A",IF(G6="Insufficient data","N/A",IF(G6="Not applicable","N/A")))))</f>
        <v>0</v>
      </c>
      <c r="M6" s="30"/>
      <c r="N6" s="50" t="b">
        <f>IF(M6="Yes - for all services","",IF(M6="Yes - for some services","",IF(M6="No","N/A",IF(M6="Insufficient data","N/A",IF(M6="Not applicable","N/A",IF(M6="Not documented","N/A"))))))</f>
        <v>0</v>
      </c>
      <c r="O6" s="50" t="b">
        <f>IF(M6="Yes - for all services","",IF(M6="Yes - for some services","",IF(M6="No","N/A",IF(M6="Insufficient data","N/A",IF(M6="Not applicable","N/A",IF(M6="Not documented","N/A"))))))</f>
        <v>0</v>
      </c>
      <c r="P6" s="30"/>
      <c r="Q6" s="30"/>
      <c r="R6" s="50" t="b">
        <f>IF(Q6="Yes","",IF(Q6="Yes - for all services","",IF(Q6="Yes - for some services","",IF(Q6="No","N/A",IF(Q6="Insufficient data","N/A",IF(Q6="Not applicable","N/A",IF(Q6="Not documented","N/A")))))))</f>
        <v>0</v>
      </c>
      <c r="S6" s="50" t="b">
        <f>IF(Q6="Yes","",IF(Q6="Yes - for all services","",IF(Q6="Yes - for some services","",IF(Q6="No","N/A",IF(Q6="Insufficient data","N/A",IF(Q6="Not applicable","N/A",IF(Q6="Not documented","N/A")))))))</f>
        <v>0</v>
      </c>
      <c r="T6" s="50" t="b">
        <f>IF(Q6="Yes","",IF(Q6="Yes - for all services","",IF(Q6="Yes - for some services","",IF(Q6="No","N/A",IF(Q6="Insufficient data","N/A",IF(Q6="Not applicable","N/A",IF(Q6="Not documented","N/A")))))))</f>
        <v>0</v>
      </c>
      <c r="U6" s="30"/>
      <c r="V6" s="50" t="b">
        <f>IF(U6="Yes","",IF(U6="Yes - for all services","",IF(U6="Yes - for some services","",IF(U6="No","N/A",IF(U6="Insufficient data","N/A",IF(U6="Not applicable","N/A",IF(U6="Not documented","N/A")))))))</f>
        <v>0</v>
      </c>
      <c r="W6" s="50" t="b">
        <f>IF(U6="Yes","",IF(U6="Yes - for all services","",IF(U6="Yes - for some services","",IF(U6="No","N/A",IF(U6="Insufficient data","N/A",IF(U6="Not applicable","N/A",IF(U6="Not documented","N/A")))))))</f>
        <v>0</v>
      </c>
      <c r="X6" s="30"/>
      <c r="Y6" s="30"/>
      <c r="Z6" s="30"/>
      <c r="AA6" s="30"/>
      <c r="AB6" s="30"/>
      <c r="AC6" s="30"/>
      <c r="AD6" s="30"/>
      <c r="AE6" s="50" t="b">
        <f>IF(AD6="Yes - for all services","",IF(AD6="Yes - for some services","",IF(AD6="No","N/A",IF(AD6="Insufficient data","N/A",IF(AD6="Not applicable","N/A",IF(AD6="Not documented","N/A"))))))</f>
        <v>0</v>
      </c>
      <c r="AF6" s="50" t="b">
        <f>IF(AD6="Yes - for all services","",IF(AD6="Yes - for some services","",IF(AD6="No","N/A",IF(AD6="Insufficient data","N/A",IF(AD6="Not applicable","N/A",IF(AD6="Not documented","N/A"))))))</f>
        <v>0</v>
      </c>
      <c r="AG6" s="109"/>
    </row>
    <row r="7" spans="1:33" x14ac:dyDescent="0.25">
      <c r="A7" s="101" t="s">
        <v>12</v>
      </c>
      <c r="B7" s="29"/>
      <c r="C7" s="29"/>
      <c r="D7" s="29"/>
      <c r="E7" s="30"/>
      <c r="F7" s="50" t="b">
        <f t="shared" ref="F7:F15" si="0">(IF(E7="Yes - for all services","",IF(E7="Yes - for some services","",IF(E7="No","N/A",IF(E7="Not documented","N/A")))))</f>
        <v>0</v>
      </c>
      <c r="G7" s="30"/>
      <c r="H7" s="50" t="b">
        <f t="shared" ref="H7:H15" si="1">IF(G7="Yes - for all services","",IF(G7="Yes - for some services","",IF(G7="No","N/A",IF(G7="Insufficient data","N/A",IF(G7="Not applicable","N/A")))))</f>
        <v>0</v>
      </c>
      <c r="I7" s="50" t="b">
        <f t="shared" ref="I7:I15" si="2">IF(G7="Yes - for all services","",IF(G7="Yes - for some services","",IF(G7="No","N/A",IF(G7="Insufficient data","N/A",IF(G7="Not applicable","N/A")))))</f>
        <v>0</v>
      </c>
      <c r="J7" s="50" t="b">
        <f t="shared" ref="J7:J15" si="3">IF(G7="Yes - for all services","",IF(G7="Yes - for some services","",IF(G7="No","N/A",IF(G7="Insufficient data","N/A",IF(G7="Not applicable","N/A")))))</f>
        <v>0</v>
      </c>
      <c r="K7" s="50" t="b">
        <f t="shared" ref="K7:K15" si="4">IF(G7="Yes - for all services","",IF(G7="Yes - for some services","",IF(G7="No","N/A",IF(G7="Insufficient data","N/A",IF(G7="Not applicable","N/A")))))</f>
        <v>0</v>
      </c>
      <c r="L7" s="50" t="b">
        <f t="shared" ref="L7:L15" si="5">IF(G7="Yes - for all services","",IF(G7="Yes - for some services","",IF(G7="No","N/A",IF(G7="Insufficient data","N/A",IF(G7="Not applicable","N/A")))))</f>
        <v>0</v>
      </c>
      <c r="M7" s="30"/>
      <c r="N7" s="50" t="b">
        <f t="shared" ref="N7:N15" si="6">IF(M7="Yes - for all services","",IF(M7="Yes - for some services","",IF(M7="No","N/A",IF(M7="Insufficient data","N/A",IF(M7="Not applicable","N/A",IF(M7="Not documented","N/A"))))))</f>
        <v>0</v>
      </c>
      <c r="O7" s="50" t="b">
        <f t="shared" ref="O7:O15" si="7">IF(M7="Yes - for all services","",IF(M7="Yes - for some services","",IF(M7="No","N/A",IF(M7="Insufficient data","N/A",IF(M7="Not applicable","N/A",IF(M7="Not documented","N/A"))))))</f>
        <v>0</v>
      </c>
      <c r="P7" s="30"/>
      <c r="Q7" s="30"/>
      <c r="R7" s="50" t="b">
        <f t="shared" ref="R7:R15" si="8">IF(Q7="Yes","",IF(Q7="Yes - for all services","",IF(Q7="Yes - for some services","",IF(Q7="No","N/A",IF(Q7="Insufficient data","N/A",IF(Q7="Not applicable","N/A",IF(Q7="Not documented","N/A")))))))</f>
        <v>0</v>
      </c>
      <c r="S7" s="50" t="b">
        <f t="shared" ref="S7:S15" si="9">IF(Q7="Yes","",IF(Q7="Yes - for all services","",IF(Q7="Yes - for some services","",IF(Q7="No","N/A",IF(Q7="Insufficient data","N/A",IF(Q7="Not applicable","N/A",IF(Q7="Not documented","N/A")))))))</f>
        <v>0</v>
      </c>
      <c r="T7" s="50" t="b">
        <f t="shared" ref="T7:T15" si="10">IF(Q7="Yes","",IF(Q7="Yes - for all services","",IF(Q7="Yes - for some services","",IF(Q7="No","N/A",IF(Q7="Insufficient data","N/A",IF(Q7="Not applicable","N/A",IF(Q7="Not documented","N/A")))))))</f>
        <v>0</v>
      </c>
      <c r="U7" s="30"/>
      <c r="V7" s="50" t="b">
        <f t="shared" ref="V7:V15" si="11">IF(U7="Yes","",IF(U7="Yes - for all services","",IF(U7="Yes - for some services","",IF(U7="No","N/A",IF(U7="Insufficient data","N/A",IF(U7="Not applicable","N/A",IF(U7="Not documented","N/A")))))))</f>
        <v>0</v>
      </c>
      <c r="W7" s="50" t="b">
        <f t="shared" ref="W7:W15" si="12">IF(U7="Yes","",IF(U7="Yes - for all services","",IF(U7="Yes - for some services","",IF(U7="No","N/A",IF(U7="Insufficient data","N/A",IF(U7="Not applicable","N/A",IF(U7="Not documented","N/A")))))))</f>
        <v>0</v>
      </c>
      <c r="X7" s="30"/>
      <c r="Y7" s="30"/>
      <c r="Z7" s="30"/>
      <c r="AA7" s="30"/>
      <c r="AB7" s="30"/>
      <c r="AC7" s="30"/>
      <c r="AD7" s="30"/>
      <c r="AE7" s="50" t="b">
        <f t="shared" ref="AE7:AE15" si="13">IF(AD7="Yes - for all services","",IF(AD7="Yes - for some services","",IF(AD7="No","N/A",IF(AD7="Insufficient data","N/A",IF(AD7="Not applicable","N/A",IF(AD7="Not documented","N/A"))))))</f>
        <v>0</v>
      </c>
      <c r="AF7" s="50" t="b">
        <f t="shared" ref="AF7:AF15" si="14">IF(AD7="Yes - for all services","",IF(AD7="Yes - for some services","",IF(AD7="No","N/A",IF(AD7="Insufficient data","N/A",IF(AD7="Not applicable","N/A",IF(AD7="Not documented","N/A"))))))</f>
        <v>0</v>
      </c>
      <c r="AG7" s="110"/>
    </row>
    <row r="8" spans="1:33" x14ac:dyDescent="0.25">
      <c r="A8" s="101" t="s">
        <v>13</v>
      </c>
      <c r="B8" s="29"/>
      <c r="C8" s="29"/>
      <c r="D8" s="29"/>
      <c r="E8" s="30"/>
      <c r="F8" s="50" t="b">
        <f t="shared" si="0"/>
        <v>0</v>
      </c>
      <c r="G8" s="30"/>
      <c r="H8" s="50" t="b">
        <f t="shared" si="1"/>
        <v>0</v>
      </c>
      <c r="I8" s="50" t="b">
        <f t="shared" si="2"/>
        <v>0</v>
      </c>
      <c r="J8" s="50" t="b">
        <f t="shared" si="3"/>
        <v>0</v>
      </c>
      <c r="K8" s="50" t="b">
        <f t="shared" si="4"/>
        <v>0</v>
      </c>
      <c r="L8" s="50" t="b">
        <f t="shared" si="5"/>
        <v>0</v>
      </c>
      <c r="M8" s="30"/>
      <c r="N8" s="50" t="b">
        <f t="shared" si="6"/>
        <v>0</v>
      </c>
      <c r="O8" s="50" t="b">
        <f t="shared" si="7"/>
        <v>0</v>
      </c>
      <c r="P8" s="30"/>
      <c r="Q8" s="30"/>
      <c r="R8" s="50" t="b">
        <f t="shared" si="8"/>
        <v>0</v>
      </c>
      <c r="S8" s="50" t="b">
        <f t="shared" si="9"/>
        <v>0</v>
      </c>
      <c r="T8" s="50" t="b">
        <f t="shared" si="10"/>
        <v>0</v>
      </c>
      <c r="U8" s="30"/>
      <c r="V8" s="50" t="b">
        <f t="shared" si="11"/>
        <v>0</v>
      </c>
      <c r="W8" s="50" t="b">
        <f t="shared" si="12"/>
        <v>0</v>
      </c>
      <c r="X8" s="30"/>
      <c r="Y8" s="30"/>
      <c r="Z8" s="30"/>
      <c r="AA8" s="30"/>
      <c r="AB8" s="30"/>
      <c r="AC8" s="30"/>
      <c r="AD8" s="30"/>
      <c r="AE8" s="50" t="b">
        <f t="shared" si="13"/>
        <v>0</v>
      </c>
      <c r="AF8" s="50" t="b">
        <f t="shared" si="14"/>
        <v>0</v>
      </c>
      <c r="AG8" s="110"/>
    </row>
    <row r="9" spans="1:33" x14ac:dyDescent="0.25">
      <c r="A9" s="101" t="s">
        <v>14</v>
      </c>
      <c r="B9" s="29"/>
      <c r="C9" s="29"/>
      <c r="D9" s="29"/>
      <c r="E9" s="30"/>
      <c r="F9" s="50" t="b">
        <f t="shared" si="0"/>
        <v>0</v>
      </c>
      <c r="G9" s="30"/>
      <c r="H9" s="50" t="b">
        <f t="shared" si="1"/>
        <v>0</v>
      </c>
      <c r="I9" s="50" t="b">
        <f t="shared" si="2"/>
        <v>0</v>
      </c>
      <c r="J9" s="50" t="b">
        <f t="shared" si="3"/>
        <v>0</v>
      </c>
      <c r="K9" s="50" t="b">
        <f t="shared" si="4"/>
        <v>0</v>
      </c>
      <c r="L9" s="50" t="b">
        <f t="shared" si="5"/>
        <v>0</v>
      </c>
      <c r="M9" s="30"/>
      <c r="N9" s="50" t="b">
        <f t="shared" si="6"/>
        <v>0</v>
      </c>
      <c r="O9" s="50" t="b">
        <f t="shared" si="7"/>
        <v>0</v>
      </c>
      <c r="P9" s="30"/>
      <c r="Q9" s="30"/>
      <c r="R9" s="50" t="b">
        <f t="shared" si="8"/>
        <v>0</v>
      </c>
      <c r="S9" s="50" t="b">
        <f t="shared" si="9"/>
        <v>0</v>
      </c>
      <c r="T9" s="50" t="b">
        <f t="shared" si="10"/>
        <v>0</v>
      </c>
      <c r="U9" s="30"/>
      <c r="V9" s="50" t="b">
        <f t="shared" si="11"/>
        <v>0</v>
      </c>
      <c r="W9" s="50" t="b">
        <f t="shared" si="12"/>
        <v>0</v>
      </c>
      <c r="X9" s="30"/>
      <c r="Y9" s="30"/>
      <c r="Z9" s="30"/>
      <c r="AA9" s="30"/>
      <c r="AB9" s="30"/>
      <c r="AC9" s="30"/>
      <c r="AD9" s="30"/>
      <c r="AE9" s="50" t="b">
        <f t="shared" si="13"/>
        <v>0</v>
      </c>
      <c r="AF9" s="50" t="b">
        <f t="shared" si="14"/>
        <v>0</v>
      </c>
      <c r="AG9" s="110"/>
    </row>
    <row r="10" spans="1:33" x14ac:dyDescent="0.25">
      <c r="A10" s="101" t="s">
        <v>15</v>
      </c>
      <c r="B10" s="29"/>
      <c r="C10" s="29"/>
      <c r="D10" s="29"/>
      <c r="E10" s="30"/>
      <c r="F10" s="50" t="b">
        <f t="shared" si="0"/>
        <v>0</v>
      </c>
      <c r="G10" s="30"/>
      <c r="H10" s="50" t="b">
        <f t="shared" si="1"/>
        <v>0</v>
      </c>
      <c r="I10" s="50" t="b">
        <f t="shared" si="2"/>
        <v>0</v>
      </c>
      <c r="J10" s="50" t="b">
        <f t="shared" si="3"/>
        <v>0</v>
      </c>
      <c r="K10" s="50" t="b">
        <f t="shared" si="4"/>
        <v>0</v>
      </c>
      <c r="L10" s="50" t="b">
        <f t="shared" si="5"/>
        <v>0</v>
      </c>
      <c r="M10" s="30"/>
      <c r="N10" s="50" t="b">
        <f t="shared" si="6"/>
        <v>0</v>
      </c>
      <c r="O10" s="50" t="b">
        <f t="shared" si="7"/>
        <v>0</v>
      </c>
      <c r="P10" s="30"/>
      <c r="Q10" s="30"/>
      <c r="R10" s="50" t="b">
        <f t="shared" si="8"/>
        <v>0</v>
      </c>
      <c r="S10" s="50" t="b">
        <f t="shared" si="9"/>
        <v>0</v>
      </c>
      <c r="T10" s="50" t="b">
        <f t="shared" si="10"/>
        <v>0</v>
      </c>
      <c r="U10" s="30"/>
      <c r="V10" s="50" t="b">
        <f t="shared" si="11"/>
        <v>0</v>
      </c>
      <c r="W10" s="50" t="b">
        <f t="shared" si="12"/>
        <v>0</v>
      </c>
      <c r="X10" s="30"/>
      <c r="Y10" s="30"/>
      <c r="Z10" s="30"/>
      <c r="AA10" s="30"/>
      <c r="AB10" s="30"/>
      <c r="AC10" s="30"/>
      <c r="AD10" s="30"/>
      <c r="AE10" s="50" t="b">
        <f t="shared" si="13"/>
        <v>0</v>
      </c>
      <c r="AF10" s="50" t="b">
        <f t="shared" si="14"/>
        <v>0</v>
      </c>
      <c r="AG10" s="110"/>
    </row>
    <row r="11" spans="1:33" x14ac:dyDescent="0.25">
      <c r="A11" s="101" t="s">
        <v>16</v>
      </c>
      <c r="B11" s="29"/>
      <c r="C11" s="29"/>
      <c r="D11" s="29"/>
      <c r="E11" s="30"/>
      <c r="F11" s="50" t="b">
        <f t="shared" si="0"/>
        <v>0</v>
      </c>
      <c r="G11" s="30"/>
      <c r="H11" s="50" t="b">
        <f t="shared" si="1"/>
        <v>0</v>
      </c>
      <c r="I11" s="50" t="b">
        <f t="shared" si="2"/>
        <v>0</v>
      </c>
      <c r="J11" s="50" t="b">
        <f t="shared" si="3"/>
        <v>0</v>
      </c>
      <c r="K11" s="50" t="b">
        <f t="shared" si="4"/>
        <v>0</v>
      </c>
      <c r="L11" s="50" t="b">
        <f t="shared" si="5"/>
        <v>0</v>
      </c>
      <c r="M11" s="30"/>
      <c r="N11" s="50" t="b">
        <f t="shared" si="6"/>
        <v>0</v>
      </c>
      <c r="O11" s="50" t="b">
        <f t="shared" si="7"/>
        <v>0</v>
      </c>
      <c r="P11" s="30"/>
      <c r="Q11" s="30"/>
      <c r="R11" s="50" t="b">
        <f t="shared" si="8"/>
        <v>0</v>
      </c>
      <c r="S11" s="50" t="b">
        <f t="shared" si="9"/>
        <v>0</v>
      </c>
      <c r="T11" s="50" t="b">
        <f t="shared" si="10"/>
        <v>0</v>
      </c>
      <c r="U11" s="30"/>
      <c r="V11" s="50" t="b">
        <f t="shared" si="11"/>
        <v>0</v>
      </c>
      <c r="W11" s="50" t="b">
        <f t="shared" si="12"/>
        <v>0</v>
      </c>
      <c r="X11" s="30"/>
      <c r="Y11" s="30"/>
      <c r="Z11" s="30"/>
      <c r="AA11" s="30"/>
      <c r="AB11" s="30"/>
      <c r="AC11" s="30"/>
      <c r="AD11" s="30"/>
      <c r="AE11" s="50" t="b">
        <f t="shared" si="13"/>
        <v>0</v>
      </c>
      <c r="AF11" s="50" t="b">
        <f t="shared" si="14"/>
        <v>0</v>
      </c>
      <c r="AG11" s="110"/>
    </row>
    <row r="12" spans="1:33" x14ac:dyDescent="0.25">
      <c r="A12" s="101" t="s">
        <v>17</v>
      </c>
      <c r="B12" s="29"/>
      <c r="C12" s="29"/>
      <c r="D12" s="29"/>
      <c r="E12" s="30"/>
      <c r="F12" s="50" t="b">
        <f t="shared" si="0"/>
        <v>0</v>
      </c>
      <c r="G12" s="30"/>
      <c r="H12" s="50" t="b">
        <f t="shared" si="1"/>
        <v>0</v>
      </c>
      <c r="I12" s="50" t="b">
        <f t="shared" si="2"/>
        <v>0</v>
      </c>
      <c r="J12" s="50" t="b">
        <f t="shared" si="3"/>
        <v>0</v>
      </c>
      <c r="K12" s="50" t="b">
        <f t="shared" si="4"/>
        <v>0</v>
      </c>
      <c r="L12" s="50" t="b">
        <f t="shared" si="5"/>
        <v>0</v>
      </c>
      <c r="M12" s="30"/>
      <c r="N12" s="50" t="b">
        <f t="shared" si="6"/>
        <v>0</v>
      </c>
      <c r="O12" s="50" t="b">
        <f t="shared" si="7"/>
        <v>0</v>
      </c>
      <c r="P12" s="30"/>
      <c r="Q12" s="30"/>
      <c r="R12" s="50" t="b">
        <f t="shared" si="8"/>
        <v>0</v>
      </c>
      <c r="S12" s="50" t="b">
        <f t="shared" si="9"/>
        <v>0</v>
      </c>
      <c r="T12" s="50" t="b">
        <f t="shared" si="10"/>
        <v>0</v>
      </c>
      <c r="U12" s="30"/>
      <c r="V12" s="50" t="b">
        <f t="shared" si="11"/>
        <v>0</v>
      </c>
      <c r="W12" s="50" t="b">
        <f t="shared" si="12"/>
        <v>0</v>
      </c>
      <c r="X12" s="30"/>
      <c r="Y12" s="30"/>
      <c r="Z12" s="30"/>
      <c r="AA12" s="30"/>
      <c r="AB12" s="30"/>
      <c r="AC12" s="30"/>
      <c r="AD12" s="30"/>
      <c r="AE12" s="50" t="b">
        <f t="shared" si="13"/>
        <v>0</v>
      </c>
      <c r="AF12" s="50" t="b">
        <f t="shared" si="14"/>
        <v>0</v>
      </c>
      <c r="AG12" s="110"/>
    </row>
    <row r="13" spans="1:33" x14ac:dyDescent="0.25">
      <c r="A13" s="101" t="s">
        <v>18</v>
      </c>
      <c r="B13" s="29"/>
      <c r="C13" s="29"/>
      <c r="D13" s="29"/>
      <c r="E13" s="30"/>
      <c r="F13" s="50" t="b">
        <f t="shared" si="0"/>
        <v>0</v>
      </c>
      <c r="G13" s="30"/>
      <c r="H13" s="50" t="b">
        <f t="shared" si="1"/>
        <v>0</v>
      </c>
      <c r="I13" s="50" t="b">
        <f t="shared" si="2"/>
        <v>0</v>
      </c>
      <c r="J13" s="50" t="b">
        <f t="shared" si="3"/>
        <v>0</v>
      </c>
      <c r="K13" s="50" t="b">
        <f t="shared" si="4"/>
        <v>0</v>
      </c>
      <c r="L13" s="50" t="b">
        <f t="shared" si="5"/>
        <v>0</v>
      </c>
      <c r="M13" s="30"/>
      <c r="N13" s="50" t="b">
        <f t="shared" si="6"/>
        <v>0</v>
      </c>
      <c r="O13" s="50" t="b">
        <f t="shared" si="7"/>
        <v>0</v>
      </c>
      <c r="P13" s="30"/>
      <c r="Q13" s="30"/>
      <c r="R13" s="50" t="b">
        <f t="shared" si="8"/>
        <v>0</v>
      </c>
      <c r="S13" s="50" t="b">
        <f t="shared" si="9"/>
        <v>0</v>
      </c>
      <c r="T13" s="50" t="b">
        <f t="shared" si="10"/>
        <v>0</v>
      </c>
      <c r="U13" s="30"/>
      <c r="V13" s="50" t="b">
        <f t="shared" si="11"/>
        <v>0</v>
      </c>
      <c r="W13" s="50" t="b">
        <f t="shared" si="12"/>
        <v>0</v>
      </c>
      <c r="X13" s="30"/>
      <c r="Y13" s="30"/>
      <c r="Z13" s="30"/>
      <c r="AA13" s="30"/>
      <c r="AB13" s="30"/>
      <c r="AC13" s="30"/>
      <c r="AD13" s="30"/>
      <c r="AE13" s="50" t="b">
        <f t="shared" si="13"/>
        <v>0</v>
      </c>
      <c r="AF13" s="50" t="b">
        <f t="shared" si="14"/>
        <v>0</v>
      </c>
      <c r="AG13" s="110"/>
    </row>
    <row r="14" spans="1:33" x14ac:dyDescent="0.25">
      <c r="A14" s="101" t="s">
        <v>19</v>
      </c>
      <c r="B14" s="29"/>
      <c r="C14" s="29"/>
      <c r="D14" s="29"/>
      <c r="E14" s="30"/>
      <c r="F14" s="50" t="b">
        <f t="shared" si="0"/>
        <v>0</v>
      </c>
      <c r="G14" s="30"/>
      <c r="H14" s="50" t="b">
        <f t="shared" si="1"/>
        <v>0</v>
      </c>
      <c r="I14" s="50" t="b">
        <f t="shared" si="2"/>
        <v>0</v>
      </c>
      <c r="J14" s="50" t="b">
        <f t="shared" si="3"/>
        <v>0</v>
      </c>
      <c r="K14" s="50" t="b">
        <f t="shared" si="4"/>
        <v>0</v>
      </c>
      <c r="L14" s="50" t="b">
        <f t="shared" si="5"/>
        <v>0</v>
      </c>
      <c r="M14" s="30"/>
      <c r="N14" s="50" t="b">
        <f t="shared" si="6"/>
        <v>0</v>
      </c>
      <c r="O14" s="50" t="b">
        <f t="shared" si="7"/>
        <v>0</v>
      </c>
      <c r="P14" s="30"/>
      <c r="Q14" s="30"/>
      <c r="R14" s="50" t="b">
        <f t="shared" si="8"/>
        <v>0</v>
      </c>
      <c r="S14" s="50" t="b">
        <f t="shared" si="9"/>
        <v>0</v>
      </c>
      <c r="T14" s="50" t="b">
        <f t="shared" si="10"/>
        <v>0</v>
      </c>
      <c r="U14" s="30"/>
      <c r="V14" s="50" t="b">
        <f t="shared" si="11"/>
        <v>0</v>
      </c>
      <c r="W14" s="50" t="b">
        <f t="shared" si="12"/>
        <v>0</v>
      </c>
      <c r="X14" s="30"/>
      <c r="Y14" s="30"/>
      <c r="Z14" s="30"/>
      <c r="AA14" s="30"/>
      <c r="AB14" s="30"/>
      <c r="AC14" s="30"/>
      <c r="AD14" s="30"/>
      <c r="AE14" s="50" t="b">
        <f t="shared" si="13"/>
        <v>0</v>
      </c>
      <c r="AF14" s="50" t="b">
        <f t="shared" si="14"/>
        <v>0</v>
      </c>
      <c r="AG14" s="110"/>
    </row>
    <row r="15" spans="1:33" ht="78.75" x14ac:dyDescent="0.25">
      <c r="A15" s="9" t="s">
        <v>92</v>
      </c>
      <c r="B15" s="105"/>
      <c r="C15" s="106"/>
      <c r="D15" s="106"/>
      <c r="E15" s="76"/>
      <c r="F15" s="107" t="b">
        <f t="shared" si="0"/>
        <v>0</v>
      </c>
      <c r="G15" s="76"/>
      <c r="H15" s="107" t="b">
        <f t="shared" si="1"/>
        <v>0</v>
      </c>
      <c r="I15" s="107" t="b">
        <f t="shared" si="2"/>
        <v>0</v>
      </c>
      <c r="J15" s="107" t="b">
        <f t="shared" si="3"/>
        <v>0</v>
      </c>
      <c r="K15" s="107" t="b">
        <f t="shared" si="4"/>
        <v>0</v>
      </c>
      <c r="L15" s="107" t="b">
        <f t="shared" si="5"/>
        <v>0</v>
      </c>
      <c r="M15" s="76"/>
      <c r="N15" s="107" t="b">
        <f t="shared" si="6"/>
        <v>0</v>
      </c>
      <c r="O15" s="107" t="b">
        <f t="shared" si="7"/>
        <v>0</v>
      </c>
      <c r="P15" s="76"/>
      <c r="Q15" s="76"/>
      <c r="R15" s="107" t="b">
        <f t="shared" si="8"/>
        <v>0</v>
      </c>
      <c r="S15" s="107" t="b">
        <f t="shared" si="9"/>
        <v>0</v>
      </c>
      <c r="T15" s="107" t="b">
        <f t="shared" si="10"/>
        <v>0</v>
      </c>
      <c r="U15" s="76"/>
      <c r="V15" s="107" t="b">
        <f t="shared" si="11"/>
        <v>0</v>
      </c>
      <c r="W15" s="107" t="b">
        <f t="shared" si="12"/>
        <v>0</v>
      </c>
      <c r="X15" s="76"/>
      <c r="Y15" s="76"/>
      <c r="Z15" s="76"/>
      <c r="AA15" s="76"/>
      <c r="AB15" s="76"/>
      <c r="AC15" s="76"/>
      <c r="AD15" s="76"/>
      <c r="AE15" s="107" t="b">
        <f t="shared" si="13"/>
        <v>0</v>
      </c>
      <c r="AF15" s="107" t="b">
        <f t="shared" si="14"/>
        <v>0</v>
      </c>
      <c r="AG15" s="111"/>
    </row>
    <row r="16" spans="1:33" x14ac:dyDescent="0.25">
      <c r="A16" s="11"/>
      <c r="F16" s="30"/>
      <c r="Q16" s="8"/>
      <c r="R16" s="8"/>
      <c r="S16" s="8"/>
      <c r="T16" s="8"/>
    </row>
    <row r="17" spans="1:33" s="23" customFormat="1" x14ac:dyDescent="0.25">
      <c r="A17" s="19" t="s">
        <v>20</v>
      </c>
      <c r="B17" s="99"/>
      <c r="C17" s="99"/>
      <c r="D17" s="99"/>
      <c r="E17" s="27">
        <f>COUNTIF(E6:E15,"Yes - for all services")</f>
        <v>0</v>
      </c>
      <c r="F17" s="108">
        <f t="shared" ref="F17:AG17" si="15">COUNTIF(F6:F15,"Yes - for all services")</f>
        <v>0</v>
      </c>
      <c r="G17" s="27">
        <f t="shared" si="15"/>
        <v>0</v>
      </c>
      <c r="H17" s="27">
        <f t="shared" si="15"/>
        <v>0</v>
      </c>
      <c r="I17" s="27">
        <f t="shared" si="15"/>
        <v>0</v>
      </c>
      <c r="J17" s="27">
        <f t="shared" si="15"/>
        <v>0</v>
      </c>
      <c r="K17" s="27">
        <f t="shared" si="15"/>
        <v>0</v>
      </c>
      <c r="L17" s="27">
        <f t="shared" si="15"/>
        <v>0</v>
      </c>
      <c r="M17" s="27">
        <f t="shared" si="15"/>
        <v>0</v>
      </c>
      <c r="N17" s="27">
        <f t="shared" si="15"/>
        <v>0</v>
      </c>
      <c r="O17" s="27">
        <f t="shared" si="15"/>
        <v>0</v>
      </c>
      <c r="P17" s="27">
        <f t="shared" si="15"/>
        <v>0</v>
      </c>
      <c r="Q17" s="95"/>
      <c r="R17" s="27">
        <f>COUNTIF(R6:R15,"Yes")</f>
        <v>0</v>
      </c>
      <c r="S17" s="27">
        <f>COUNTIF(S6:S15,"Yes")</f>
        <v>0</v>
      </c>
      <c r="T17" s="27">
        <f>COUNTIF(T6:T15,"Yes")</f>
        <v>0</v>
      </c>
      <c r="U17" s="95"/>
      <c r="V17" s="27">
        <f>COUNTIF(V6:V15,"Yes")</f>
        <v>0</v>
      </c>
      <c r="W17" s="27">
        <f>COUNTIF(W6:W15,"Yes")</f>
        <v>0</v>
      </c>
      <c r="X17" s="27">
        <f>COUNTIF(X6:X15,"Yes")</f>
        <v>0</v>
      </c>
      <c r="Y17" s="27">
        <f>COUNTIF(Y6:Y15,"Yes")</f>
        <v>0</v>
      </c>
      <c r="Z17" s="27">
        <f>COUNTIF(Z6:Z15,"Yes")</f>
        <v>0</v>
      </c>
      <c r="AA17" s="27">
        <f t="shared" si="15"/>
        <v>0</v>
      </c>
      <c r="AB17" s="27">
        <f t="shared" si="15"/>
        <v>0</v>
      </c>
      <c r="AC17" s="27">
        <f t="shared" si="15"/>
        <v>0</v>
      </c>
      <c r="AD17" s="95"/>
      <c r="AE17" s="27">
        <f t="shared" si="15"/>
        <v>0</v>
      </c>
      <c r="AF17" s="27">
        <f t="shared" si="15"/>
        <v>0</v>
      </c>
      <c r="AG17" s="27">
        <f t="shared" si="15"/>
        <v>0</v>
      </c>
    </row>
    <row r="18" spans="1:33" s="12" customFormat="1" x14ac:dyDescent="0.25">
      <c r="A18" s="20" t="s">
        <v>21</v>
      </c>
      <c r="B18" s="100"/>
      <c r="C18" s="100"/>
      <c r="D18" s="100"/>
      <c r="E18" s="28" t="str">
        <f t="shared" ref="E18" si="16">IF(ISERROR(E17/E21),"%",E17/E21*100)</f>
        <v>%</v>
      </c>
      <c r="F18" s="28" t="str">
        <f t="shared" ref="F18:AG18" si="17">IF(ISERROR(F17/F21),"%",F17/F21*100)</f>
        <v>%</v>
      </c>
      <c r="G18" s="28" t="str">
        <f t="shared" si="17"/>
        <v>%</v>
      </c>
      <c r="H18" s="28" t="str">
        <f t="shared" si="17"/>
        <v>%</v>
      </c>
      <c r="I18" s="28" t="str">
        <f t="shared" si="17"/>
        <v>%</v>
      </c>
      <c r="J18" s="28" t="str">
        <f t="shared" si="17"/>
        <v>%</v>
      </c>
      <c r="K18" s="28" t="str">
        <f t="shared" si="17"/>
        <v>%</v>
      </c>
      <c r="L18" s="28" t="str">
        <f t="shared" si="17"/>
        <v>%</v>
      </c>
      <c r="M18" s="28" t="str">
        <f t="shared" si="17"/>
        <v>%</v>
      </c>
      <c r="N18" s="28" t="str">
        <f t="shared" si="17"/>
        <v>%</v>
      </c>
      <c r="O18" s="28" t="str">
        <f t="shared" si="17"/>
        <v>%</v>
      </c>
      <c r="P18" s="28" t="str">
        <f t="shared" si="17"/>
        <v>%</v>
      </c>
      <c r="Q18" s="96"/>
      <c r="R18" s="28" t="str">
        <f t="shared" si="17"/>
        <v>%</v>
      </c>
      <c r="S18" s="28" t="str">
        <f t="shared" si="17"/>
        <v>%</v>
      </c>
      <c r="T18" s="28" t="str">
        <f t="shared" si="17"/>
        <v>%</v>
      </c>
      <c r="U18" s="96"/>
      <c r="V18" s="28" t="str">
        <f t="shared" si="17"/>
        <v>%</v>
      </c>
      <c r="W18" s="28" t="str">
        <f t="shared" si="17"/>
        <v>%</v>
      </c>
      <c r="X18" s="28" t="str">
        <f t="shared" si="17"/>
        <v>%</v>
      </c>
      <c r="Y18" s="28" t="str">
        <f t="shared" si="17"/>
        <v>%</v>
      </c>
      <c r="Z18" s="28" t="str">
        <f t="shared" si="17"/>
        <v>%</v>
      </c>
      <c r="AA18" s="28" t="str">
        <f t="shared" si="17"/>
        <v>%</v>
      </c>
      <c r="AB18" s="28" t="str">
        <f t="shared" si="17"/>
        <v>%</v>
      </c>
      <c r="AC18" s="28" t="str">
        <f t="shared" si="17"/>
        <v>%</v>
      </c>
      <c r="AD18" s="96"/>
      <c r="AE18" s="28" t="str">
        <f t="shared" si="17"/>
        <v>%</v>
      </c>
      <c r="AF18" s="28" t="str">
        <f t="shared" si="17"/>
        <v>%</v>
      </c>
      <c r="AG18" s="28" t="str">
        <f t="shared" si="17"/>
        <v>%</v>
      </c>
    </row>
    <row r="19" spans="1:33" s="23" customFormat="1" x14ac:dyDescent="0.25">
      <c r="A19" s="19" t="s">
        <v>22</v>
      </c>
      <c r="B19" s="99"/>
      <c r="C19" s="99"/>
      <c r="D19" s="99"/>
      <c r="E19" s="27">
        <f>COUNTIF(E6:E15,"No") + COUNTIF(E6:E15,"Yes - for some services")</f>
        <v>0</v>
      </c>
      <c r="F19" s="27">
        <f t="shared" ref="F19:AG19" si="18">COUNTIF(F6:F15,"No") + COUNTIF(F6:F15,"Yes - for some services")</f>
        <v>0</v>
      </c>
      <c r="G19" s="27">
        <f t="shared" si="18"/>
        <v>0</v>
      </c>
      <c r="H19" s="27">
        <f t="shared" si="18"/>
        <v>0</v>
      </c>
      <c r="I19" s="27">
        <f t="shared" si="18"/>
        <v>0</v>
      </c>
      <c r="J19" s="27">
        <f t="shared" si="18"/>
        <v>0</v>
      </c>
      <c r="K19" s="27">
        <f t="shared" si="18"/>
        <v>0</v>
      </c>
      <c r="L19" s="27">
        <f t="shared" si="18"/>
        <v>0</v>
      </c>
      <c r="M19" s="27">
        <f t="shared" si="18"/>
        <v>0</v>
      </c>
      <c r="N19" s="27">
        <f t="shared" si="18"/>
        <v>0</v>
      </c>
      <c r="O19" s="27">
        <f t="shared" si="18"/>
        <v>0</v>
      </c>
      <c r="P19" s="27">
        <f t="shared" si="18"/>
        <v>0</v>
      </c>
      <c r="Q19" s="95"/>
      <c r="R19" s="27">
        <f t="shared" si="18"/>
        <v>0</v>
      </c>
      <c r="S19" s="27">
        <f t="shared" si="18"/>
        <v>0</v>
      </c>
      <c r="T19" s="27">
        <f t="shared" si="18"/>
        <v>0</v>
      </c>
      <c r="U19" s="95"/>
      <c r="V19" s="27">
        <f t="shared" si="18"/>
        <v>0</v>
      </c>
      <c r="W19" s="27">
        <f t="shared" si="18"/>
        <v>0</v>
      </c>
      <c r="X19" s="27">
        <f t="shared" si="18"/>
        <v>0</v>
      </c>
      <c r="Y19" s="27">
        <f t="shared" si="18"/>
        <v>0</v>
      </c>
      <c r="Z19" s="27">
        <f t="shared" si="18"/>
        <v>0</v>
      </c>
      <c r="AA19" s="27">
        <f t="shared" si="18"/>
        <v>0</v>
      </c>
      <c r="AB19" s="27">
        <f t="shared" si="18"/>
        <v>0</v>
      </c>
      <c r="AC19" s="27">
        <f t="shared" si="18"/>
        <v>0</v>
      </c>
      <c r="AD19" s="95"/>
      <c r="AE19" s="27">
        <f t="shared" si="18"/>
        <v>0</v>
      </c>
      <c r="AF19" s="27">
        <f t="shared" si="18"/>
        <v>0</v>
      </c>
      <c r="AG19" s="27">
        <f t="shared" si="18"/>
        <v>0</v>
      </c>
    </row>
    <row r="20" spans="1:33" s="12" customFormat="1" x14ac:dyDescent="0.25">
      <c r="A20" s="20" t="s">
        <v>23</v>
      </c>
      <c r="B20" s="100"/>
      <c r="C20" s="100"/>
      <c r="D20" s="100"/>
      <c r="E20" s="28" t="str">
        <f t="shared" ref="E20:AG20" si="19">IF(ISERROR(E19/E21),"%",E19/E21*100)</f>
        <v>%</v>
      </c>
      <c r="F20" s="28" t="str">
        <f t="shared" si="19"/>
        <v>%</v>
      </c>
      <c r="G20" s="28" t="str">
        <f t="shared" si="19"/>
        <v>%</v>
      </c>
      <c r="H20" s="28" t="str">
        <f t="shared" si="19"/>
        <v>%</v>
      </c>
      <c r="I20" s="28" t="str">
        <f t="shared" si="19"/>
        <v>%</v>
      </c>
      <c r="J20" s="28" t="str">
        <f t="shared" si="19"/>
        <v>%</v>
      </c>
      <c r="K20" s="28" t="str">
        <f t="shared" si="19"/>
        <v>%</v>
      </c>
      <c r="L20" s="28" t="str">
        <f t="shared" si="19"/>
        <v>%</v>
      </c>
      <c r="M20" s="28" t="str">
        <f t="shared" si="19"/>
        <v>%</v>
      </c>
      <c r="N20" s="28" t="str">
        <f t="shared" si="19"/>
        <v>%</v>
      </c>
      <c r="O20" s="28" t="str">
        <f t="shared" si="19"/>
        <v>%</v>
      </c>
      <c r="P20" s="28" t="str">
        <f t="shared" si="19"/>
        <v>%</v>
      </c>
      <c r="Q20" s="96"/>
      <c r="R20" s="28" t="str">
        <f t="shared" si="19"/>
        <v>%</v>
      </c>
      <c r="S20" s="28" t="str">
        <f t="shared" si="19"/>
        <v>%</v>
      </c>
      <c r="T20" s="28" t="str">
        <f t="shared" si="19"/>
        <v>%</v>
      </c>
      <c r="U20" s="96"/>
      <c r="V20" s="28" t="str">
        <f t="shared" si="19"/>
        <v>%</v>
      </c>
      <c r="W20" s="28" t="str">
        <f t="shared" si="19"/>
        <v>%</v>
      </c>
      <c r="X20" s="28" t="str">
        <f t="shared" si="19"/>
        <v>%</v>
      </c>
      <c r="Y20" s="28" t="str">
        <f t="shared" si="19"/>
        <v>%</v>
      </c>
      <c r="Z20" s="28" t="str">
        <f t="shared" si="19"/>
        <v>%</v>
      </c>
      <c r="AA20" s="28" t="str">
        <f t="shared" si="19"/>
        <v>%</v>
      </c>
      <c r="AB20" s="28" t="str">
        <f t="shared" si="19"/>
        <v>%</v>
      </c>
      <c r="AC20" s="28" t="str">
        <f t="shared" si="19"/>
        <v>%</v>
      </c>
      <c r="AD20" s="96"/>
      <c r="AE20" s="28" t="str">
        <f t="shared" si="19"/>
        <v>%</v>
      </c>
      <c r="AF20" s="28" t="str">
        <f t="shared" si="19"/>
        <v>%</v>
      </c>
      <c r="AG20" s="28" t="str">
        <f t="shared" si="19"/>
        <v>%</v>
      </c>
    </row>
    <row r="21" spans="1:33" s="23" customFormat="1" x14ac:dyDescent="0.25">
      <c r="A21" s="19" t="s">
        <v>24</v>
      </c>
      <c r="B21" s="99"/>
      <c r="C21" s="99"/>
      <c r="D21" s="99"/>
      <c r="E21" s="27">
        <f t="shared" ref="E21" si="20">SUM(E17+E19)</f>
        <v>0</v>
      </c>
      <c r="F21" s="27">
        <f t="shared" ref="F21:AG21" si="21">SUM(F17+F19)</f>
        <v>0</v>
      </c>
      <c r="G21" s="27">
        <f t="shared" si="21"/>
        <v>0</v>
      </c>
      <c r="H21" s="27">
        <f t="shared" si="21"/>
        <v>0</v>
      </c>
      <c r="I21" s="27">
        <f t="shared" si="21"/>
        <v>0</v>
      </c>
      <c r="J21" s="27">
        <f t="shared" si="21"/>
        <v>0</v>
      </c>
      <c r="K21" s="27">
        <f t="shared" si="21"/>
        <v>0</v>
      </c>
      <c r="L21" s="27">
        <f t="shared" si="21"/>
        <v>0</v>
      </c>
      <c r="M21" s="27">
        <f t="shared" si="21"/>
        <v>0</v>
      </c>
      <c r="N21" s="27">
        <f t="shared" si="21"/>
        <v>0</v>
      </c>
      <c r="O21" s="27">
        <f t="shared" si="21"/>
        <v>0</v>
      </c>
      <c r="P21" s="27">
        <f t="shared" si="21"/>
        <v>0</v>
      </c>
      <c r="Q21" s="95"/>
      <c r="R21" s="27">
        <f t="shared" si="21"/>
        <v>0</v>
      </c>
      <c r="S21" s="27">
        <f t="shared" si="21"/>
        <v>0</v>
      </c>
      <c r="T21" s="27">
        <f t="shared" si="21"/>
        <v>0</v>
      </c>
      <c r="U21" s="95"/>
      <c r="V21" s="27">
        <f t="shared" si="21"/>
        <v>0</v>
      </c>
      <c r="W21" s="27">
        <f t="shared" si="21"/>
        <v>0</v>
      </c>
      <c r="X21" s="27">
        <f t="shared" si="21"/>
        <v>0</v>
      </c>
      <c r="Y21" s="27">
        <f t="shared" si="21"/>
        <v>0</v>
      </c>
      <c r="Z21" s="27">
        <f t="shared" si="21"/>
        <v>0</v>
      </c>
      <c r="AA21" s="27">
        <f t="shared" si="21"/>
        <v>0</v>
      </c>
      <c r="AB21" s="27">
        <f t="shared" si="21"/>
        <v>0</v>
      </c>
      <c r="AC21" s="27">
        <f t="shared" si="21"/>
        <v>0</v>
      </c>
      <c r="AD21" s="95"/>
      <c r="AE21" s="27">
        <f t="shared" si="21"/>
        <v>0</v>
      </c>
      <c r="AF21" s="27">
        <f t="shared" si="21"/>
        <v>0</v>
      </c>
      <c r="AG21" s="27">
        <f t="shared" si="21"/>
        <v>0</v>
      </c>
    </row>
    <row r="22" spans="1:33" s="11" customFormat="1" x14ac:dyDescent="0.25">
      <c r="A22" s="20" t="s">
        <v>102</v>
      </c>
      <c r="B22" s="100"/>
      <c r="C22" s="100"/>
      <c r="D22" s="100"/>
      <c r="E22" s="50">
        <f>COUNTIF(E6:E15,"") + COUNTIF(E6:E15,"Not documented") + COUNTIF(E6:E15,"Insufficient data")</f>
        <v>10</v>
      </c>
      <c r="F22" s="50">
        <f t="shared" ref="F22:AG22" si="22">COUNTIF(F6:F15,"") + COUNTIF(F6:F15,"Not documented") + COUNTIF(F6:F15,"Insufficient data")</f>
        <v>0</v>
      </c>
      <c r="G22" s="50">
        <f t="shared" si="22"/>
        <v>10</v>
      </c>
      <c r="H22" s="50">
        <f t="shared" si="22"/>
        <v>0</v>
      </c>
      <c r="I22" s="50">
        <f t="shared" si="22"/>
        <v>0</v>
      </c>
      <c r="J22" s="50">
        <f t="shared" si="22"/>
        <v>0</v>
      </c>
      <c r="K22" s="50">
        <f t="shared" si="22"/>
        <v>0</v>
      </c>
      <c r="L22" s="50">
        <f t="shared" si="22"/>
        <v>0</v>
      </c>
      <c r="M22" s="50">
        <f t="shared" si="22"/>
        <v>10</v>
      </c>
      <c r="N22" s="50">
        <f t="shared" si="22"/>
        <v>0</v>
      </c>
      <c r="O22" s="50">
        <f t="shared" si="22"/>
        <v>0</v>
      </c>
      <c r="P22" s="50">
        <f t="shared" si="22"/>
        <v>10</v>
      </c>
      <c r="Q22" s="97"/>
      <c r="R22" s="50">
        <f t="shared" si="22"/>
        <v>0</v>
      </c>
      <c r="S22" s="50">
        <f t="shared" si="22"/>
        <v>0</v>
      </c>
      <c r="T22" s="50">
        <f t="shared" si="22"/>
        <v>0</v>
      </c>
      <c r="U22" s="97"/>
      <c r="V22" s="50">
        <f t="shared" si="22"/>
        <v>0</v>
      </c>
      <c r="W22" s="50">
        <f t="shared" si="22"/>
        <v>0</v>
      </c>
      <c r="X22" s="50">
        <f t="shared" si="22"/>
        <v>10</v>
      </c>
      <c r="Y22" s="50">
        <f t="shared" si="22"/>
        <v>10</v>
      </c>
      <c r="Z22" s="50">
        <f t="shared" si="22"/>
        <v>10</v>
      </c>
      <c r="AA22" s="50">
        <f t="shared" si="22"/>
        <v>10</v>
      </c>
      <c r="AB22" s="50">
        <f t="shared" si="22"/>
        <v>10</v>
      </c>
      <c r="AC22" s="50">
        <f t="shared" si="22"/>
        <v>10</v>
      </c>
      <c r="AD22" s="97"/>
      <c r="AE22" s="50">
        <f t="shared" si="22"/>
        <v>0</v>
      </c>
      <c r="AF22" s="50">
        <f t="shared" si="22"/>
        <v>0</v>
      </c>
      <c r="AG22" s="50">
        <f t="shared" si="22"/>
        <v>10</v>
      </c>
    </row>
    <row r="23" spans="1:33" s="29" customFormat="1" x14ac:dyDescent="0.25">
      <c r="A23" s="51" t="s">
        <v>28</v>
      </c>
      <c r="B23" s="98"/>
      <c r="C23" s="98"/>
      <c r="D23" s="98"/>
      <c r="E23" s="29">
        <f>COUNTIF(E6:E15,"N/A") + COUNTIF(E6:E15,"Not applicable")</f>
        <v>0</v>
      </c>
      <c r="F23" s="29">
        <f t="shared" ref="F23:AG23" si="23">COUNTIF(F6:F15,"N/A") + COUNTIF(F6:F15,"Not applicable")</f>
        <v>0</v>
      </c>
      <c r="G23" s="29">
        <f t="shared" si="23"/>
        <v>0</v>
      </c>
      <c r="H23" s="29">
        <f t="shared" si="23"/>
        <v>0</v>
      </c>
      <c r="I23" s="29">
        <f t="shared" si="23"/>
        <v>0</v>
      </c>
      <c r="J23" s="29">
        <f t="shared" si="23"/>
        <v>0</v>
      </c>
      <c r="K23" s="29">
        <f t="shared" si="23"/>
        <v>0</v>
      </c>
      <c r="L23" s="29">
        <f t="shared" si="23"/>
        <v>0</v>
      </c>
      <c r="M23" s="29">
        <f t="shared" si="23"/>
        <v>0</v>
      </c>
      <c r="N23" s="29">
        <f t="shared" si="23"/>
        <v>0</v>
      </c>
      <c r="O23" s="29">
        <f t="shared" si="23"/>
        <v>0</v>
      </c>
      <c r="P23" s="29">
        <f t="shared" si="23"/>
        <v>0</v>
      </c>
      <c r="Q23" s="98"/>
      <c r="R23" s="29">
        <f t="shared" si="23"/>
        <v>0</v>
      </c>
      <c r="S23" s="29">
        <f t="shared" si="23"/>
        <v>0</v>
      </c>
      <c r="T23" s="29">
        <f t="shared" si="23"/>
        <v>0</v>
      </c>
      <c r="U23" s="98"/>
      <c r="V23" s="29">
        <f t="shared" si="23"/>
        <v>0</v>
      </c>
      <c r="W23" s="29">
        <f t="shared" si="23"/>
        <v>0</v>
      </c>
      <c r="X23" s="29">
        <f t="shared" si="23"/>
        <v>0</v>
      </c>
      <c r="Y23" s="29">
        <f t="shared" si="23"/>
        <v>0</v>
      </c>
      <c r="Z23" s="29">
        <f t="shared" si="23"/>
        <v>0</v>
      </c>
      <c r="AA23" s="29">
        <f t="shared" si="23"/>
        <v>0</v>
      </c>
      <c r="AB23" s="29">
        <f t="shared" si="23"/>
        <v>0</v>
      </c>
      <c r="AC23" s="29">
        <f t="shared" si="23"/>
        <v>0</v>
      </c>
      <c r="AD23" s="98"/>
      <c r="AE23" s="29">
        <f t="shared" si="23"/>
        <v>0</v>
      </c>
      <c r="AF23" s="29">
        <f t="shared" si="23"/>
        <v>0</v>
      </c>
      <c r="AG23" s="29">
        <f t="shared" si="23"/>
        <v>0</v>
      </c>
    </row>
    <row r="24" spans="1:33" s="23" customFormat="1" x14ac:dyDescent="0.25">
      <c r="A24" s="19" t="s">
        <v>33</v>
      </c>
      <c r="B24" s="99"/>
      <c r="C24" s="99"/>
      <c r="D24" s="99"/>
      <c r="E24" s="27">
        <f t="shared" ref="E24" si="24">E17+E19+E22+E23</f>
        <v>10</v>
      </c>
      <c r="F24" s="27">
        <f t="shared" ref="F24:AG24" si="25">F17+F19+F22+F23</f>
        <v>0</v>
      </c>
      <c r="G24" s="27">
        <f t="shared" si="25"/>
        <v>10</v>
      </c>
      <c r="H24" s="27">
        <f t="shared" si="25"/>
        <v>0</v>
      </c>
      <c r="I24" s="27">
        <f t="shared" si="25"/>
        <v>0</v>
      </c>
      <c r="J24" s="27">
        <f t="shared" si="25"/>
        <v>0</v>
      </c>
      <c r="K24" s="27">
        <f t="shared" si="25"/>
        <v>0</v>
      </c>
      <c r="L24" s="27">
        <f t="shared" si="25"/>
        <v>0</v>
      </c>
      <c r="M24" s="27">
        <f t="shared" si="25"/>
        <v>10</v>
      </c>
      <c r="N24" s="27">
        <f t="shared" si="25"/>
        <v>0</v>
      </c>
      <c r="O24" s="27">
        <f t="shared" si="25"/>
        <v>0</v>
      </c>
      <c r="P24" s="27">
        <f t="shared" si="25"/>
        <v>10</v>
      </c>
      <c r="Q24" s="95"/>
      <c r="R24" s="27">
        <f t="shared" si="25"/>
        <v>0</v>
      </c>
      <c r="S24" s="27">
        <f t="shared" si="25"/>
        <v>0</v>
      </c>
      <c r="T24" s="27">
        <f t="shared" si="25"/>
        <v>0</v>
      </c>
      <c r="U24" s="95"/>
      <c r="V24" s="27">
        <f t="shared" si="25"/>
        <v>0</v>
      </c>
      <c r="W24" s="27">
        <f t="shared" si="25"/>
        <v>0</v>
      </c>
      <c r="X24" s="27">
        <f t="shared" si="25"/>
        <v>10</v>
      </c>
      <c r="Y24" s="27">
        <f t="shared" si="25"/>
        <v>10</v>
      </c>
      <c r="Z24" s="27">
        <f t="shared" si="25"/>
        <v>10</v>
      </c>
      <c r="AA24" s="27">
        <f t="shared" si="25"/>
        <v>10</v>
      </c>
      <c r="AB24" s="27">
        <f t="shared" si="25"/>
        <v>10</v>
      </c>
      <c r="AC24" s="27">
        <f t="shared" si="25"/>
        <v>10</v>
      </c>
      <c r="AD24" s="95"/>
      <c r="AE24" s="27">
        <f t="shared" si="25"/>
        <v>0</v>
      </c>
      <c r="AF24" s="27">
        <f t="shared" si="25"/>
        <v>0</v>
      </c>
      <c r="AG24" s="27">
        <f t="shared" si="25"/>
        <v>10</v>
      </c>
    </row>
    <row r="25" spans="1:33" s="112" customFormat="1" x14ac:dyDescent="0.25">
      <c r="B25" s="113"/>
      <c r="C25" s="113"/>
      <c r="D25" s="113"/>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row>
    <row r="26" spans="1:33" s="112" customFormat="1" x14ac:dyDescent="0.25">
      <c r="A26" s="112" t="s">
        <v>69</v>
      </c>
      <c r="B26" s="113"/>
      <c r="C26" s="113"/>
      <c r="D26" s="113"/>
      <c r="E26" s="114">
        <f t="shared" ref="E26:K26" si="26">COUNTIF(E6:E15,"")</f>
        <v>10</v>
      </c>
      <c r="F26" s="114">
        <f>COUNTIF(F6:F15,"")</f>
        <v>0</v>
      </c>
      <c r="G26" s="114">
        <f t="shared" si="26"/>
        <v>10</v>
      </c>
      <c r="H26" s="114">
        <f t="shared" ref="H26" si="27">COUNTIF(H6:H15,"")</f>
        <v>0</v>
      </c>
      <c r="I26" s="114">
        <f t="shared" si="26"/>
        <v>0</v>
      </c>
      <c r="J26" s="114">
        <f t="shared" si="26"/>
        <v>0</v>
      </c>
      <c r="K26" s="114">
        <f t="shared" si="26"/>
        <v>0</v>
      </c>
      <c r="L26" s="114">
        <f t="shared" ref="L26:N26" si="28">COUNTIF(L6:L15,"")</f>
        <v>0</v>
      </c>
      <c r="M26" s="114">
        <f t="shared" si="28"/>
        <v>10</v>
      </c>
      <c r="N26" s="114">
        <f t="shared" si="28"/>
        <v>0</v>
      </c>
      <c r="O26" s="114">
        <f t="shared" ref="O26" si="29">COUNTIF(O6:O15,"")</f>
        <v>0</v>
      </c>
      <c r="P26" s="114">
        <f>COUNTIF(P6:P15,"")</f>
        <v>10</v>
      </c>
      <c r="Q26" s="114"/>
      <c r="R26" s="114">
        <f t="shared" ref="R26:T26" si="30">COUNTIF(R6:R15,"")</f>
        <v>0</v>
      </c>
      <c r="S26" s="114">
        <f t="shared" si="30"/>
        <v>0</v>
      </c>
      <c r="T26" s="114">
        <f t="shared" si="30"/>
        <v>0</v>
      </c>
      <c r="U26" s="114"/>
      <c r="V26" s="114">
        <f t="shared" ref="V26:AA26" si="31">COUNTIF(V6:V15,"")</f>
        <v>0</v>
      </c>
      <c r="W26" s="114">
        <f>COUNTIF(W6:W15,"")</f>
        <v>0</v>
      </c>
      <c r="X26" s="114">
        <f t="shared" ref="X26:Z26" si="32">COUNTIF(X6:X15,"")</f>
        <v>10</v>
      </c>
      <c r="Y26" s="114">
        <f t="shared" si="32"/>
        <v>10</v>
      </c>
      <c r="Z26" s="114">
        <f t="shared" si="32"/>
        <v>10</v>
      </c>
      <c r="AA26" s="114">
        <f t="shared" si="31"/>
        <v>10</v>
      </c>
      <c r="AB26" s="114">
        <f t="shared" ref="AB26:AC26" si="33">COUNTIF(AB6:AB15,"")</f>
        <v>10</v>
      </c>
      <c r="AC26" s="114">
        <f t="shared" si="33"/>
        <v>10</v>
      </c>
      <c r="AD26" s="114"/>
      <c r="AE26" s="114">
        <f t="shared" ref="AE26:AG26" si="34">COUNTIF(AE6:AE15,"")</f>
        <v>0</v>
      </c>
      <c r="AF26" s="114">
        <f t="shared" si="34"/>
        <v>0</v>
      </c>
      <c r="AG26" s="114">
        <f t="shared" si="34"/>
        <v>10</v>
      </c>
    </row>
    <row r="27" spans="1:33" s="113" customFormat="1" x14ac:dyDescent="0.25">
      <c r="A27" s="112" t="s">
        <v>84</v>
      </c>
      <c r="E27" s="113">
        <f>+E22</f>
        <v>10</v>
      </c>
      <c r="F27" s="113">
        <f>+F22</f>
        <v>0</v>
      </c>
      <c r="G27" s="113">
        <f t="shared" ref="G27:P27" si="35">+G22</f>
        <v>10</v>
      </c>
      <c r="H27" s="113">
        <f t="shared" ref="H27" si="36">+H22</f>
        <v>0</v>
      </c>
      <c r="I27" s="113">
        <f t="shared" si="35"/>
        <v>0</v>
      </c>
      <c r="J27" s="113">
        <f>+J22</f>
        <v>0</v>
      </c>
      <c r="K27" s="113">
        <f t="shared" si="35"/>
        <v>0</v>
      </c>
      <c r="L27" s="113">
        <f t="shared" ref="L27:M27" si="37">+L22</f>
        <v>0</v>
      </c>
      <c r="M27" s="113">
        <f t="shared" si="37"/>
        <v>10</v>
      </c>
      <c r="N27" s="113">
        <f t="shared" ref="N27:O27" si="38">+N22</f>
        <v>0</v>
      </c>
      <c r="O27" s="113">
        <f t="shared" si="38"/>
        <v>0</v>
      </c>
      <c r="P27" s="113">
        <f t="shared" si="35"/>
        <v>10</v>
      </c>
      <c r="R27" s="113">
        <f t="shared" ref="R27:T27" si="39">+R22</f>
        <v>0</v>
      </c>
      <c r="S27" s="113">
        <f t="shared" si="39"/>
        <v>0</v>
      </c>
      <c r="T27" s="113">
        <f t="shared" si="39"/>
        <v>0</v>
      </c>
      <c r="V27" s="113">
        <f t="shared" ref="V27:AA27" si="40">+V22</f>
        <v>0</v>
      </c>
      <c r="W27" s="113">
        <f>+W22</f>
        <v>0</v>
      </c>
      <c r="X27" s="113">
        <f t="shared" ref="X27:Z27" si="41">+X22</f>
        <v>10</v>
      </c>
      <c r="Y27" s="113">
        <f t="shared" si="41"/>
        <v>10</v>
      </c>
      <c r="Z27" s="113">
        <f t="shared" si="41"/>
        <v>10</v>
      </c>
      <c r="AA27" s="113">
        <f t="shared" si="40"/>
        <v>10</v>
      </c>
      <c r="AB27" s="113">
        <f t="shared" ref="AB27:AC27" si="42">+AB22</f>
        <v>10</v>
      </c>
      <c r="AC27" s="113">
        <f t="shared" si="42"/>
        <v>10</v>
      </c>
      <c r="AE27" s="113">
        <f t="shared" ref="AE27:AG27" si="43">+AE22</f>
        <v>0</v>
      </c>
      <c r="AF27" s="113">
        <f t="shared" si="43"/>
        <v>0</v>
      </c>
      <c r="AG27" s="113">
        <f t="shared" si="43"/>
        <v>10</v>
      </c>
    </row>
    <row r="28" spans="1:33" s="115" customFormat="1" ht="31.5" x14ac:dyDescent="0.25">
      <c r="A28" s="115" t="s">
        <v>45</v>
      </c>
      <c r="B28" s="113"/>
      <c r="C28" s="113"/>
      <c r="D28" s="113"/>
      <c r="E28" s="116" t="str">
        <f t="shared" ref="E28:P28" si="44">IF(E22=E24,"No data",IF(E23=E24,"N/A",IF(E22+E23=E24,"N/A",E18)))</f>
        <v>No data</v>
      </c>
      <c r="F28" s="116" t="str">
        <f t="shared" si="44"/>
        <v>No data</v>
      </c>
      <c r="G28" s="116" t="str">
        <f t="shared" si="44"/>
        <v>No data</v>
      </c>
      <c r="H28" s="116" t="str">
        <f t="shared" si="44"/>
        <v>No data</v>
      </c>
      <c r="I28" s="116" t="str">
        <f t="shared" si="44"/>
        <v>No data</v>
      </c>
      <c r="J28" s="116" t="str">
        <f t="shared" si="44"/>
        <v>No data</v>
      </c>
      <c r="K28" s="116" t="str">
        <f t="shared" si="44"/>
        <v>No data</v>
      </c>
      <c r="L28" s="116" t="str">
        <f t="shared" si="44"/>
        <v>No data</v>
      </c>
      <c r="M28" s="116" t="str">
        <f t="shared" si="44"/>
        <v>No data</v>
      </c>
      <c r="N28" s="116" t="str">
        <f t="shared" si="44"/>
        <v>No data</v>
      </c>
      <c r="O28" s="116" t="str">
        <f t="shared" si="44"/>
        <v>No data</v>
      </c>
      <c r="P28" s="116" t="str">
        <f t="shared" si="44"/>
        <v>No data</v>
      </c>
      <c r="Q28" s="116"/>
      <c r="R28" s="116" t="str">
        <f t="shared" ref="R28:T28" si="45">IF(R22=R24,"No data",IF(R23=R24,"N/A",IF(R22+R23=R24,"N/A",R18)))</f>
        <v>No data</v>
      </c>
      <c r="S28" s="116" t="str">
        <f t="shared" si="45"/>
        <v>No data</v>
      </c>
      <c r="T28" s="116" t="str">
        <f t="shared" si="45"/>
        <v>No data</v>
      </c>
      <c r="U28" s="116"/>
      <c r="V28" s="116" t="str">
        <f t="shared" ref="V28:AC28" si="46">IF(V22=V24,"No data",IF(V23=V24,"N/A",IF(V23=V24,"N/A",IF(V22+V23=V24,"N/A",V18))))</f>
        <v>No data</v>
      </c>
      <c r="W28" s="116" t="str">
        <f t="shared" si="46"/>
        <v>No data</v>
      </c>
      <c r="X28" s="116" t="str">
        <f t="shared" si="46"/>
        <v>No data</v>
      </c>
      <c r="Y28" s="116" t="str">
        <f t="shared" si="46"/>
        <v>No data</v>
      </c>
      <c r="Z28" s="116" t="str">
        <f t="shared" si="46"/>
        <v>No data</v>
      </c>
      <c r="AA28" s="116" t="str">
        <f t="shared" si="46"/>
        <v>No data</v>
      </c>
      <c r="AB28" s="116" t="str">
        <f t="shared" si="46"/>
        <v>No data</v>
      </c>
      <c r="AC28" s="116" t="str">
        <f t="shared" si="46"/>
        <v>No data</v>
      </c>
      <c r="AD28" s="116"/>
      <c r="AE28" s="116" t="str">
        <f>IF(AE22=AE24,"No data",IF(AE23=AE24,"N/A",IF(AE23=AE24,"N/A",IF(AE22+AE23=AE24,"N/A",AE18))))</f>
        <v>No data</v>
      </c>
      <c r="AF28" s="116" t="str">
        <f>IF(AF22=AF24,"No data",IF(AF23=AF24,"N/A",IF(AF23=AF24,"N/A",IF(AF22+AF23=AF24,"N/A",AF18))))</f>
        <v>No data</v>
      </c>
      <c r="AG28" s="116" t="str">
        <f>IF(AG22=AG24,"No data",IF(AG23=AG24,"N/A",IF(AG23=AG24,"N/A",IF(AG22+AG23=AG24,"N/A",AG18))))</f>
        <v>No data</v>
      </c>
    </row>
    <row r="29" spans="1:33" s="113" customFormat="1" x14ac:dyDescent="0.25">
      <c r="A29" s="117"/>
      <c r="Q29" s="118"/>
      <c r="R29" s="118"/>
      <c r="S29" s="118"/>
      <c r="T29" s="118"/>
    </row>
    <row r="30" spans="1:33" s="113" customFormat="1" x14ac:dyDescent="0.25">
      <c r="A30" s="117"/>
      <c r="Q30" s="118"/>
      <c r="R30" s="118"/>
      <c r="S30" s="118"/>
      <c r="T30" s="118"/>
    </row>
    <row r="31" spans="1:33" s="113" customFormat="1" x14ac:dyDescent="0.25">
      <c r="A31" s="117"/>
      <c r="Q31" s="118"/>
      <c r="R31" s="118"/>
      <c r="S31" s="118"/>
      <c r="T31" s="118"/>
    </row>
    <row r="32" spans="1:33" s="113" customFormat="1" x14ac:dyDescent="0.25">
      <c r="A32" s="117"/>
      <c r="Q32" s="118"/>
      <c r="R32" s="118"/>
      <c r="S32" s="118"/>
      <c r="T32" s="118"/>
    </row>
    <row r="33" spans="1:20" s="113" customFormat="1" x14ac:dyDescent="0.25">
      <c r="A33" s="117"/>
      <c r="Q33" s="118"/>
      <c r="R33" s="118"/>
      <c r="S33" s="118"/>
      <c r="T33" s="118"/>
    </row>
    <row r="34" spans="1:20" s="77" customFormat="1" x14ac:dyDescent="0.25">
      <c r="A34" s="78"/>
      <c r="Q34" s="69"/>
      <c r="R34" s="69"/>
      <c r="S34" s="69"/>
      <c r="T34" s="69"/>
    </row>
    <row r="35" spans="1:20" s="77" customFormat="1" x14ac:dyDescent="0.25">
      <c r="A35" s="78"/>
      <c r="Q35" s="69"/>
      <c r="R35" s="69"/>
      <c r="S35" s="69"/>
      <c r="T35" s="69"/>
    </row>
    <row r="36" spans="1:20" s="77" customFormat="1" x14ac:dyDescent="0.25">
      <c r="A36" s="78"/>
      <c r="Q36" s="69"/>
      <c r="R36" s="69"/>
      <c r="S36" s="69"/>
      <c r="T36" s="69"/>
    </row>
    <row r="37" spans="1:20" s="22" customFormat="1" x14ac:dyDescent="0.25">
      <c r="A37" s="10"/>
      <c r="Q37" s="42"/>
      <c r="R37" s="42"/>
      <c r="S37" s="42"/>
      <c r="T37" s="42"/>
    </row>
    <row r="38" spans="1:20" x14ac:dyDescent="0.25">
      <c r="A38" s="21"/>
    </row>
    <row r="39" spans="1:20" x14ac:dyDescent="0.25">
      <c r="A39" s="21"/>
    </row>
    <row r="40" spans="1:20" x14ac:dyDescent="0.25">
      <c r="A40" s="21"/>
    </row>
    <row r="41" spans="1:20" x14ac:dyDescent="0.25">
      <c r="A41" s="21"/>
    </row>
    <row r="42" spans="1:20" x14ac:dyDescent="0.25">
      <c r="A42" s="21"/>
    </row>
    <row r="43" spans="1:20" x14ac:dyDescent="0.25">
      <c r="A43" s="21"/>
    </row>
    <row r="44" spans="1:20" x14ac:dyDescent="0.25">
      <c r="A44" s="21"/>
    </row>
    <row r="45" spans="1:20" x14ac:dyDescent="0.25">
      <c r="A45" s="21"/>
    </row>
  </sheetData>
  <mergeCells count="7">
    <mergeCell ref="G3:O3"/>
    <mergeCell ref="Q3:T3"/>
    <mergeCell ref="B3:C3"/>
    <mergeCell ref="AA3:AG3"/>
    <mergeCell ref="A1:B2"/>
    <mergeCell ref="U3:Z3"/>
    <mergeCell ref="E3:F3"/>
  </mergeCells>
  <conditionalFormatting sqref="R6:T15 V6:AC15 AE6:AE15 AG6:AG15 E6:P15">
    <cfRule type="expression" dxfId="4" priority="2">
      <formula>(E6:E15="No")+(E6:E15="Yes - for some services")</formula>
    </cfRule>
  </conditionalFormatting>
  <conditionalFormatting sqref="AF6:AF15">
    <cfRule type="expression" dxfId="3" priority="1">
      <formula>(AF6:AF15="No")+(AF6:AF15="Yes - for some services")</formula>
    </cfRule>
  </conditionalFormatting>
  <dataValidations count="1">
    <dataValidation type="list" allowBlank="1" showInputMessage="1" showErrorMessage="1" sqref="U6:U15 Q6:Q15" xr:uid="{00000000-0002-0000-0200-000000000000}">
      <formula1>Answer3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answer_sheet!$A$2:$A$4</xm:f>
          </x14:formula1>
          <xm:sqref>C6:C15</xm:sqref>
        </x14:dataValidation>
        <x14:dataValidation type="list" allowBlank="1" showInputMessage="1" showErrorMessage="1" xr:uid="{043B1628-A3A7-4C7E-AB14-8C34774079DD}">
          <x14:formula1>
            <xm:f>answer_sheet!$O$2:$O$4</xm:f>
          </x14:formula1>
          <xm:sqref>D6:D15</xm:sqref>
        </x14:dataValidation>
        <x14:dataValidation type="list" allowBlank="1" showInputMessage="1" showErrorMessage="1" xr:uid="{DF72700B-EBEC-4F86-AFD9-875A5E31C974}">
          <x14:formula1>
            <xm:f>answer_sheet!$Q$2:$Q$5</xm:f>
          </x14:formula1>
          <xm:sqref>E6:E15</xm:sqref>
        </x14:dataValidation>
        <x14:dataValidation type="list" allowBlank="1" showInputMessage="1" showErrorMessage="1" xr:uid="{62BB7803-F130-4E5A-B632-83E722CAEDCC}">
          <x14:formula1>
            <xm:f>answer_sheet!$S$2:$S$6</xm:f>
          </x14:formula1>
          <xm:sqref>F6:F15</xm:sqref>
        </x14:dataValidation>
        <x14:dataValidation type="list" allowBlank="1" showInputMessage="1" showErrorMessage="1" xr:uid="{B07A52CD-ED89-47D0-A07C-3F3D3151AE14}">
          <x14:formula1>
            <xm:f>answer_sheet!$W$2:$W$6</xm:f>
          </x14:formula1>
          <xm:sqref>G6:G15 M6:M15 P6:P15 AG6:AG15 AE6:AE15</xm:sqref>
        </x14:dataValidation>
        <x14:dataValidation type="list" allowBlank="1" showInputMessage="1" showErrorMessage="1" xr:uid="{11E0637C-E525-4D0F-97DA-6468009E4EA0}">
          <x14:formula1>
            <xm:f>answer_sheet!$U$2:$U$5</xm:f>
          </x14:formula1>
          <xm:sqref>N6:O15 AA6:AD15 H6:L15 AF6:AF15</xm:sqref>
        </x14:dataValidation>
        <x14:dataValidation type="list" allowBlank="1" showInputMessage="1" showErrorMessage="1" xr:uid="{3145C088-D96C-4FE6-8613-3C1634CF90A7}">
          <x14:formula1>
            <xm:f>answer_sheet!$K$2:$K$5</xm:f>
          </x14:formula1>
          <xm:sqref>X6:Z15</xm:sqref>
        </x14:dataValidation>
        <x14:dataValidation type="list" allowBlank="1" showInputMessage="1" showErrorMessage="1" xr:uid="{CB709A03-5356-4558-91FE-A8C8325B79E6}">
          <x14:formula1>
            <xm:f>answer_sheet!$AA$2:$AA$5</xm:f>
          </x14:formula1>
          <xm:sqref>R6:T15 V6:W15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2:U43"/>
  <sheetViews>
    <sheetView showGridLines="0" zoomScaleNormal="100" workbookViewId="0">
      <selection activeCell="R1" sqref="R1"/>
    </sheetView>
  </sheetViews>
  <sheetFormatPr defaultRowHeight="15" x14ac:dyDescent="0.25"/>
  <cols>
    <col min="7" max="7" width="13.5703125" customWidth="1"/>
    <col min="8" max="9" width="13.28515625" customWidth="1"/>
    <col min="10" max="10" width="13.7109375" customWidth="1"/>
    <col min="11" max="11" width="13.5703125" customWidth="1"/>
    <col min="12" max="12" width="13.28515625" customWidth="1"/>
    <col min="13" max="13" width="3.28515625" customWidth="1"/>
    <col min="14" max="14" width="7.5703125" customWidth="1"/>
    <col min="15" max="16" width="7.28515625" customWidth="1"/>
    <col min="17" max="17" width="9.7109375" customWidth="1"/>
    <col min="18" max="18" width="7.42578125" customWidth="1"/>
    <col min="19" max="19" width="7" customWidth="1"/>
  </cols>
  <sheetData>
    <row r="2" spans="7:21" ht="15" customHeight="1" x14ac:dyDescent="0.25">
      <c r="G2" s="129" t="s">
        <v>163</v>
      </c>
      <c r="H2" s="130"/>
      <c r="I2" s="130"/>
      <c r="J2" s="130"/>
      <c r="K2" s="130"/>
      <c r="L2" s="131"/>
      <c r="M2" s="24"/>
    </row>
    <row r="3" spans="7:21" ht="17.25" customHeight="1" x14ac:dyDescent="0.25">
      <c r="G3" s="44">
        <v>1</v>
      </c>
      <c r="H3" s="44">
        <v>2</v>
      </c>
      <c r="I3" s="44">
        <v>3</v>
      </c>
      <c r="J3" s="44">
        <v>4</v>
      </c>
      <c r="K3" s="44">
        <v>6</v>
      </c>
      <c r="L3" s="44">
        <v>7</v>
      </c>
      <c r="M3" s="82"/>
      <c r="N3" s="137" t="s">
        <v>80</v>
      </c>
      <c r="O3" s="138"/>
      <c r="P3" s="139"/>
      <c r="Q3" s="134" t="s">
        <v>36</v>
      </c>
    </row>
    <row r="4" spans="7:21" x14ac:dyDescent="0.25">
      <c r="G4" s="4" t="s">
        <v>113</v>
      </c>
      <c r="H4" s="4" t="s">
        <v>94</v>
      </c>
      <c r="I4" s="4">
        <v>7</v>
      </c>
      <c r="J4" s="4" t="s">
        <v>121</v>
      </c>
      <c r="K4" s="4" t="s">
        <v>98</v>
      </c>
      <c r="L4" s="4">
        <v>11</v>
      </c>
      <c r="M4" s="3"/>
      <c r="N4" s="140"/>
      <c r="O4" s="141"/>
      <c r="P4" s="142"/>
      <c r="Q4" s="135"/>
    </row>
    <row r="5" spans="7:21" x14ac:dyDescent="0.25">
      <c r="G5" s="4" t="s">
        <v>114</v>
      </c>
      <c r="H5" s="4" t="s">
        <v>96</v>
      </c>
      <c r="J5" s="4" t="s">
        <v>122</v>
      </c>
      <c r="K5" s="4" t="s">
        <v>124</v>
      </c>
      <c r="L5" s="4">
        <v>12</v>
      </c>
      <c r="M5" s="3"/>
      <c r="N5" s="140"/>
      <c r="O5" s="141"/>
      <c r="P5" s="142"/>
      <c r="Q5" s="135"/>
    </row>
    <row r="6" spans="7:21" x14ac:dyDescent="0.25">
      <c r="H6" s="4" t="s">
        <v>115</v>
      </c>
      <c r="J6" s="4" t="s">
        <v>123</v>
      </c>
      <c r="K6" s="4" t="s">
        <v>91</v>
      </c>
      <c r="L6" s="4">
        <v>13</v>
      </c>
      <c r="M6" s="3"/>
      <c r="N6" s="140"/>
      <c r="O6" s="141"/>
      <c r="P6" s="142"/>
      <c r="Q6" s="135"/>
    </row>
    <row r="7" spans="7:21" x14ac:dyDescent="0.25">
      <c r="H7" s="4" t="s">
        <v>116</v>
      </c>
      <c r="K7" s="4" t="s">
        <v>99</v>
      </c>
      <c r="L7" s="4" t="s">
        <v>143</v>
      </c>
      <c r="M7" s="3"/>
      <c r="N7" s="143"/>
      <c r="O7" s="144"/>
      <c r="P7" s="145"/>
      <c r="Q7" s="136"/>
    </row>
    <row r="8" spans="7:21" x14ac:dyDescent="0.25">
      <c r="H8" s="4" t="s">
        <v>117</v>
      </c>
      <c r="K8" s="4" t="s">
        <v>125</v>
      </c>
      <c r="L8" s="4" t="s">
        <v>144</v>
      </c>
      <c r="M8" s="3"/>
      <c r="N8" s="146" t="s">
        <v>37</v>
      </c>
      <c r="O8" s="147"/>
      <c r="P8" s="148"/>
      <c r="Q8" s="6">
        <v>100</v>
      </c>
    </row>
    <row r="9" spans="7:21" x14ac:dyDescent="0.25">
      <c r="G9" s="3"/>
      <c r="H9" s="4" t="s">
        <v>118</v>
      </c>
      <c r="L9" s="4">
        <v>15</v>
      </c>
      <c r="M9" s="3"/>
      <c r="N9" s="149" t="s">
        <v>38</v>
      </c>
      <c r="O9" s="150"/>
      <c r="P9" s="151"/>
      <c r="Q9" s="7" t="s">
        <v>41</v>
      </c>
    </row>
    <row r="10" spans="7:21" x14ac:dyDescent="0.25">
      <c r="G10" s="32"/>
      <c r="H10" s="4" t="s">
        <v>82</v>
      </c>
      <c r="M10" s="3"/>
      <c r="N10" s="152" t="s">
        <v>40</v>
      </c>
      <c r="O10" s="153"/>
      <c r="P10" s="154"/>
      <c r="Q10" s="85" t="s">
        <v>42</v>
      </c>
    </row>
    <row r="11" spans="7:21" x14ac:dyDescent="0.25">
      <c r="H11" s="4" t="s">
        <v>83</v>
      </c>
      <c r="N11" s="31"/>
    </row>
    <row r="12" spans="7:21" ht="15" customHeight="1" x14ac:dyDescent="0.25">
      <c r="H12" s="4" t="s">
        <v>119</v>
      </c>
      <c r="L12" s="65" t="s">
        <v>103</v>
      </c>
      <c r="M12" s="83"/>
      <c r="N12" s="31"/>
    </row>
    <row r="13" spans="7:21" ht="15" customHeight="1" x14ac:dyDescent="0.25">
      <c r="I13" s="126" t="s">
        <v>170</v>
      </c>
      <c r="J13" s="126"/>
      <c r="K13" s="126"/>
      <c r="L13" s="126"/>
      <c r="M13" s="126"/>
      <c r="N13" s="126"/>
      <c r="O13" s="126"/>
      <c r="P13" s="126"/>
      <c r="Q13" s="126"/>
      <c r="R13" s="126"/>
      <c r="S13" s="126"/>
      <c r="T13" s="126"/>
      <c r="U13" s="126"/>
    </row>
    <row r="14" spans="7:21" x14ac:dyDescent="0.25">
      <c r="H14" s="3"/>
      <c r="I14" s="3"/>
    </row>
    <row r="15" spans="7:21" x14ac:dyDescent="0.25">
      <c r="H15" s="3"/>
      <c r="I15" s="3"/>
      <c r="J15" s="34"/>
    </row>
    <row r="16" spans="7:21" x14ac:dyDescent="0.25">
      <c r="H16" s="3"/>
      <c r="I16" s="3"/>
    </row>
    <row r="17" spans="7:19" ht="15" customHeight="1" x14ac:dyDescent="0.25">
      <c r="G17" s="129" t="s">
        <v>35</v>
      </c>
      <c r="H17" s="132"/>
      <c r="I17" s="132"/>
      <c r="J17" s="132"/>
      <c r="K17" s="132"/>
      <c r="L17" s="133"/>
      <c r="M17" s="84"/>
      <c r="N17" s="129" t="s">
        <v>39</v>
      </c>
      <c r="O17" s="130"/>
      <c r="P17" s="130"/>
      <c r="Q17" s="130"/>
      <c r="R17" s="130"/>
      <c r="S17" s="131"/>
    </row>
    <row r="18" spans="7:19" x14ac:dyDescent="0.25">
      <c r="G18" s="60">
        <v>1</v>
      </c>
      <c r="H18" s="60">
        <v>2</v>
      </c>
      <c r="I18" s="60">
        <v>3</v>
      </c>
      <c r="J18" s="60">
        <v>4</v>
      </c>
      <c r="K18" s="60">
        <v>6</v>
      </c>
      <c r="L18" s="60">
        <v>7</v>
      </c>
      <c r="M18" s="82"/>
      <c r="N18" s="60">
        <v>1</v>
      </c>
      <c r="O18" s="60">
        <v>2</v>
      </c>
      <c r="P18" s="60">
        <v>3</v>
      </c>
      <c r="Q18" s="60">
        <v>4</v>
      </c>
      <c r="R18" s="60">
        <v>6</v>
      </c>
      <c r="S18" s="60">
        <v>7</v>
      </c>
    </row>
    <row r="19" spans="7:19" x14ac:dyDescent="0.25">
      <c r="G19" s="63" t="str">
        <f>+'Audit Tool'!E28</f>
        <v>No data</v>
      </c>
      <c r="H19" s="63" t="str">
        <f>+'Audit Tool'!G28</f>
        <v>No data</v>
      </c>
      <c r="I19" s="64" t="str">
        <f>+'Audit Tool'!P28</f>
        <v>No data</v>
      </c>
      <c r="J19" s="63" t="str">
        <f>+'Audit Tool'!R28</f>
        <v>No data</v>
      </c>
      <c r="K19" s="63" t="str">
        <f>+'Audit Tool'!V28</f>
        <v>No data</v>
      </c>
      <c r="L19" s="63" t="str">
        <f>+'Audit Tool'!AA28</f>
        <v>No data</v>
      </c>
      <c r="M19" s="62"/>
      <c r="N19" s="52" t="str">
        <f>IF(G19="No data", "No data", IF(G19="NA","NA",IF(G19="%","%", SUM(G19:G20)/COUNT(G19:G20))))</f>
        <v>No data</v>
      </c>
      <c r="O19" s="52" t="str">
        <f>IF(H19="No data", "No data", IF(H19="NA","NA",IF(H19="%","%", SUM(H19:H27)/COUNT(H19:H27))))</f>
        <v>No data</v>
      </c>
      <c r="P19" s="52" t="str">
        <f>IF(I19="No data", "No data", IF(I19="NA","NA",IF(I19="%","%", SUM(I19:I19)/COUNT(I19:I19))))</f>
        <v>No data</v>
      </c>
      <c r="Q19" s="52" t="str">
        <f>IF(J19="No data", "No data", IF(J19="NA","NA",IF(J19="%","%", SUM(J19:J21)/COUNT(J19:J21))))</f>
        <v>No data</v>
      </c>
      <c r="R19" s="52" t="str">
        <f>IF(K19="No data", "No data", IF(K19="NA","NA",IF(K19="%","%", SUM(K19:K23)/COUNT(K19:K23))))</f>
        <v>No data</v>
      </c>
      <c r="S19" s="52" t="str">
        <f>IF(L19="No data", "No data", IF(L19="NA","NA",IF(L19="%","%", SUM(L19:L24)/COUNT(L19:L24))))</f>
        <v>No data</v>
      </c>
    </row>
    <row r="20" spans="7:19" x14ac:dyDescent="0.25">
      <c r="G20" s="64" t="str">
        <f>+'Audit Tool'!F28</f>
        <v>No data</v>
      </c>
      <c r="H20" s="63" t="str">
        <f>+'Audit Tool'!H28</f>
        <v>No data</v>
      </c>
      <c r="J20" s="63" t="str">
        <f>+'Audit Tool'!S28</f>
        <v>No data</v>
      </c>
      <c r="K20" s="63" t="str">
        <f>+'Audit Tool'!W28</f>
        <v>No data</v>
      </c>
      <c r="L20" s="64" t="str">
        <f>+'Audit Tool'!AB28</f>
        <v>No data</v>
      </c>
      <c r="M20" s="62"/>
    </row>
    <row r="21" spans="7:19" x14ac:dyDescent="0.25">
      <c r="H21" s="63" t="str">
        <f>+'Audit Tool'!I28</f>
        <v>No data</v>
      </c>
      <c r="I21" s="3"/>
      <c r="J21" s="64" t="str">
        <f>+'Audit Tool'!T28</f>
        <v>No data</v>
      </c>
      <c r="K21" s="63" t="str">
        <f>+'Audit Tool'!X28</f>
        <v>No data</v>
      </c>
      <c r="L21" s="64" t="str">
        <f>+'Audit Tool'!AC28</f>
        <v>No data</v>
      </c>
      <c r="M21" s="62"/>
    </row>
    <row r="22" spans="7:19" ht="15" customHeight="1" x14ac:dyDescent="0.25">
      <c r="G22" s="3"/>
      <c r="H22" s="63" t="str">
        <f>+'Audit Tool'!J28</f>
        <v>No data</v>
      </c>
      <c r="I22" s="3"/>
      <c r="K22" s="63" t="str">
        <f>+'Audit Tool'!Y28</f>
        <v>No data</v>
      </c>
      <c r="L22" s="64" t="str">
        <f>+'Audit Tool'!AE28</f>
        <v>No data</v>
      </c>
      <c r="M22" s="62"/>
    </row>
    <row r="23" spans="7:19" x14ac:dyDescent="0.25">
      <c r="G23" s="3"/>
      <c r="H23" s="63" t="str">
        <f>+'Audit Tool'!K28</f>
        <v>No data</v>
      </c>
      <c r="I23" s="3"/>
      <c r="K23" s="64" t="str">
        <f>+'Audit Tool'!Z28</f>
        <v>No data</v>
      </c>
      <c r="L23" s="64" t="str">
        <f>+'Audit Tool'!AF28</f>
        <v>No data</v>
      </c>
      <c r="M23" s="62"/>
    </row>
    <row r="24" spans="7:19" x14ac:dyDescent="0.25">
      <c r="G24" s="3"/>
      <c r="H24" s="63" t="str">
        <f>+'Audit Tool'!L28</f>
        <v>No data</v>
      </c>
      <c r="I24" s="3"/>
      <c r="J24" s="3"/>
      <c r="L24" s="64" t="str">
        <f>+'Audit Tool'!AG28</f>
        <v>No data</v>
      </c>
      <c r="M24" s="62"/>
    </row>
    <row r="25" spans="7:19" x14ac:dyDescent="0.25">
      <c r="G25" s="32"/>
      <c r="H25" s="63" t="str">
        <f>+'Audit Tool'!M28</f>
        <v>No data</v>
      </c>
      <c r="I25" s="3"/>
      <c r="J25" s="3"/>
      <c r="K25" s="3"/>
      <c r="M25" s="62"/>
    </row>
    <row r="26" spans="7:19" x14ac:dyDescent="0.25">
      <c r="G26" s="3"/>
      <c r="H26" s="63" t="str">
        <f>+'Audit Tool'!N28</f>
        <v>No data</v>
      </c>
      <c r="I26" s="62"/>
      <c r="J26" s="3"/>
      <c r="K26" s="3"/>
      <c r="L26" s="3"/>
      <c r="M26" s="3"/>
    </row>
    <row r="27" spans="7:19" x14ac:dyDescent="0.25">
      <c r="G27" s="3"/>
      <c r="H27" s="64" t="str">
        <f>+'Audit Tool'!O28</f>
        <v>No data</v>
      </c>
      <c r="I27" s="3"/>
      <c r="J27" s="3"/>
      <c r="K27" s="3"/>
      <c r="L27" s="3"/>
      <c r="M27" s="3"/>
    </row>
    <row r="33" spans="7:13" x14ac:dyDescent="0.25">
      <c r="G33" s="3"/>
      <c r="H33" s="3"/>
      <c r="I33" s="3"/>
      <c r="J33" s="3"/>
      <c r="K33" s="3"/>
      <c r="L33" s="3"/>
      <c r="M33" s="3"/>
    </row>
    <row r="34" spans="7:13" x14ac:dyDescent="0.25">
      <c r="G34" s="3"/>
      <c r="H34" s="3"/>
      <c r="I34" s="3"/>
      <c r="J34" s="3"/>
      <c r="K34" s="3"/>
      <c r="L34" s="3"/>
      <c r="M34" s="3"/>
    </row>
    <row r="35" spans="7:13" x14ac:dyDescent="0.25">
      <c r="G35" s="3"/>
      <c r="H35" s="3"/>
      <c r="I35" s="3"/>
      <c r="J35" s="3"/>
      <c r="K35" s="3"/>
      <c r="L35" s="3"/>
      <c r="M35" s="3"/>
    </row>
    <row r="36" spans="7:13" x14ac:dyDescent="0.25">
      <c r="G36" s="3"/>
      <c r="H36" s="3"/>
      <c r="I36" s="3"/>
      <c r="J36" s="3"/>
      <c r="K36" s="3"/>
      <c r="L36" s="3"/>
      <c r="M36" s="3"/>
    </row>
    <row r="37" spans="7:13" x14ac:dyDescent="0.25">
      <c r="G37" s="3"/>
      <c r="H37" s="3"/>
      <c r="I37" s="3"/>
      <c r="J37" s="3"/>
      <c r="K37" s="3"/>
      <c r="L37" s="3"/>
      <c r="M37" s="3"/>
    </row>
    <row r="38" spans="7:13" x14ac:dyDescent="0.25">
      <c r="G38" s="3"/>
      <c r="H38" s="3"/>
      <c r="I38" s="3"/>
      <c r="J38" s="3"/>
      <c r="K38" s="3"/>
      <c r="L38" s="3"/>
      <c r="M38" s="3"/>
    </row>
    <row r="39" spans="7:13" x14ac:dyDescent="0.25">
      <c r="G39" s="3"/>
      <c r="H39" s="62"/>
      <c r="I39" s="3"/>
      <c r="J39" s="3"/>
      <c r="K39" s="3"/>
      <c r="L39" s="3"/>
      <c r="M39" s="3"/>
    </row>
    <row r="40" spans="7:13" x14ac:dyDescent="0.25">
      <c r="H40" s="61"/>
    </row>
    <row r="41" spans="7:13" x14ac:dyDescent="0.25">
      <c r="H41" s="61"/>
    </row>
    <row r="42" spans="7:13" x14ac:dyDescent="0.25">
      <c r="H42" s="61"/>
    </row>
    <row r="43" spans="7:13" x14ac:dyDescent="0.25">
      <c r="H43" s="61"/>
    </row>
  </sheetData>
  <mergeCells count="9">
    <mergeCell ref="G2:L2"/>
    <mergeCell ref="G17:L17"/>
    <mergeCell ref="N17:S17"/>
    <mergeCell ref="Q3:Q7"/>
    <mergeCell ref="N3:P7"/>
    <mergeCell ref="N8:P8"/>
    <mergeCell ref="N9:P9"/>
    <mergeCell ref="N10:P10"/>
    <mergeCell ref="I13:U13"/>
  </mergeCells>
  <conditionalFormatting sqref="N19:S19">
    <cfRule type="cellIs" dxfId="2" priority="1" operator="between">
      <formula>0</formula>
      <formula>49</formula>
    </cfRule>
    <cfRule type="cellIs" dxfId="1" priority="2" operator="between">
      <formula>50</formula>
      <formula>99</formula>
    </cfRule>
    <cfRule type="cellIs" dxfId="0" priority="4" operator="equal">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9"/>
  <sheetViews>
    <sheetView zoomScaleNormal="100" workbookViewId="0">
      <selection activeCell="C1" sqref="C1"/>
    </sheetView>
  </sheetViews>
  <sheetFormatPr defaultColWidth="9.140625" defaultRowHeight="15" x14ac:dyDescent="0.25"/>
  <cols>
    <col min="1" max="1" width="26.7109375" style="5" customWidth="1"/>
    <col min="2" max="2" width="149.28515625" style="2" customWidth="1"/>
    <col min="3" max="16384" width="9.140625" style="2"/>
  </cols>
  <sheetData>
    <row r="1" spans="1:2" ht="15.75" x14ac:dyDescent="0.25">
      <c r="A1" s="155" t="s">
        <v>5</v>
      </c>
      <c r="B1" s="103" t="s">
        <v>171</v>
      </c>
    </row>
    <row r="2" spans="1:2" x14ac:dyDescent="0.25">
      <c r="A2" s="156"/>
      <c r="B2" s="104" t="s">
        <v>165</v>
      </c>
    </row>
    <row r="3" spans="1:2" s="5" customFormat="1" ht="31.5" x14ac:dyDescent="0.25">
      <c r="A3" s="88" t="s">
        <v>68</v>
      </c>
      <c r="B3" s="102" t="s">
        <v>70</v>
      </c>
    </row>
    <row r="4" spans="1:2" ht="75" x14ac:dyDescent="0.25">
      <c r="A4" s="89">
        <v>1</v>
      </c>
      <c r="B4" s="92" t="s">
        <v>150</v>
      </c>
    </row>
    <row r="5" spans="1:2" ht="90" x14ac:dyDescent="0.25">
      <c r="A5" s="89">
        <v>2</v>
      </c>
      <c r="B5" s="92" t="s">
        <v>151</v>
      </c>
    </row>
    <row r="6" spans="1:2" s="11" customFormat="1" ht="30" x14ac:dyDescent="0.25">
      <c r="A6" s="90">
        <v>3</v>
      </c>
      <c r="B6" s="93" t="s">
        <v>152</v>
      </c>
    </row>
    <row r="7" spans="1:2" ht="75" x14ac:dyDescent="0.25">
      <c r="A7" s="90">
        <v>4</v>
      </c>
      <c r="B7" s="93" t="s">
        <v>153</v>
      </c>
    </row>
    <row r="8" spans="1:2" ht="195" x14ac:dyDescent="0.25">
      <c r="A8" s="90">
        <v>6</v>
      </c>
      <c r="B8" s="93" t="s">
        <v>167</v>
      </c>
    </row>
    <row r="9" spans="1:2" ht="120.75" thickBot="1" x14ac:dyDescent="0.3">
      <c r="A9" s="91">
        <v>7</v>
      </c>
      <c r="B9" s="94" t="s">
        <v>154</v>
      </c>
    </row>
  </sheetData>
  <mergeCells count="1">
    <mergeCell ref="A1:A2"/>
  </mergeCells>
  <hyperlinks>
    <hyperlink ref="B2" r:id="rId1" xr:uid="{07F24ED6-9559-489C-A35D-B4BD8C11F6BB}"/>
  </hyperlinks>
  <pageMargins left="0.70866141732283472" right="0.70866141732283472" top="0.74803149606299213" bottom="0.74803149606299213" header="0.31496062992125984" footer="0.31496062992125984"/>
  <pageSetup paperSize="9" scale="7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15" t="s">
        <v>60</v>
      </c>
    </row>
    <row r="3" spans="1:13" x14ac:dyDescent="0.25">
      <c r="A3" t="s">
        <v>46</v>
      </c>
      <c r="C3" t="s">
        <v>27</v>
      </c>
      <c r="E3" t="s">
        <v>6</v>
      </c>
      <c r="G3" t="s">
        <v>29</v>
      </c>
      <c r="I3" t="s">
        <v>47</v>
      </c>
      <c r="K3" t="s">
        <v>30</v>
      </c>
      <c r="M3" t="s">
        <v>31</v>
      </c>
    </row>
    <row r="4" spans="1:13" x14ac:dyDescent="0.25">
      <c r="A4" t="s">
        <v>48</v>
      </c>
      <c r="C4" t="s">
        <v>53</v>
      </c>
      <c r="E4" t="s">
        <v>8</v>
      </c>
      <c r="G4" t="s">
        <v>8</v>
      </c>
      <c r="I4" t="s">
        <v>8</v>
      </c>
      <c r="K4" t="s">
        <v>8</v>
      </c>
      <c r="M4" t="s">
        <v>8</v>
      </c>
    </row>
    <row r="5" spans="1:13" x14ac:dyDescent="0.25">
      <c r="A5" t="s">
        <v>9</v>
      </c>
      <c r="C5" t="s">
        <v>52</v>
      </c>
      <c r="E5" t="s">
        <v>10</v>
      </c>
      <c r="G5" t="s">
        <v>10</v>
      </c>
      <c r="I5" t="s">
        <v>10</v>
      </c>
      <c r="K5" t="s">
        <v>10</v>
      </c>
      <c r="M5" t="s">
        <v>10</v>
      </c>
    </row>
    <row r="6" spans="1:13" x14ac:dyDescent="0.25">
      <c r="E6" t="s">
        <v>54</v>
      </c>
      <c r="I6" t="s">
        <v>63</v>
      </c>
      <c r="K6" t="s">
        <v>66</v>
      </c>
      <c r="M6" t="s">
        <v>64</v>
      </c>
    </row>
    <row r="9" spans="1:13" x14ac:dyDescent="0.25">
      <c r="A9" t="s">
        <v>32</v>
      </c>
      <c r="C9" t="s">
        <v>49</v>
      </c>
      <c r="E9" t="s">
        <v>50</v>
      </c>
      <c r="G9" t="s">
        <v>51</v>
      </c>
    </row>
    <row r="10" spans="1:13" x14ac:dyDescent="0.25">
      <c r="A10" t="s">
        <v>8</v>
      </c>
      <c r="C10" t="s">
        <v>8</v>
      </c>
      <c r="E10" t="s">
        <v>8</v>
      </c>
      <c r="G10" t="s">
        <v>8</v>
      </c>
    </row>
    <row r="11" spans="1:13" x14ac:dyDescent="0.25">
      <c r="A11" t="s">
        <v>10</v>
      </c>
      <c r="C11" t="s">
        <v>10</v>
      </c>
      <c r="E11" t="s">
        <v>10</v>
      </c>
      <c r="G11" t="s">
        <v>10</v>
      </c>
    </row>
    <row r="12" spans="1:13" x14ac:dyDescent="0.25">
      <c r="A12" t="s">
        <v>56</v>
      </c>
      <c r="C12" t="s">
        <v>55</v>
      </c>
      <c r="E12" t="s">
        <v>65</v>
      </c>
      <c r="G12" t="s">
        <v>56</v>
      </c>
    </row>
    <row r="13" spans="1:13" x14ac:dyDescent="0.25">
      <c r="G13" t="s">
        <v>57</v>
      </c>
    </row>
    <row r="14" spans="1:13" x14ac:dyDescent="0.25">
      <c r="A14" t="s">
        <v>61</v>
      </c>
      <c r="C14" t="s">
        <v>62</v>
      </c>
    </row>
    <row r="15" spans="1:13" x14ac:dyDescent="0.25">
      <c r="A15" t="s">
        <v>8</v>
      </c>
      <c r="C15" t="s">
        <v>8</v>
      </c>
    </row>
    <row r="16" spans="1:13" x14ac:dyDescent="0.25">
      <c r="A16" t="s">
        <v>10</v>
      </c>
      <c r="C16" t="s">
        <v>10</v>
      </c>
    </row>
    <row r="17" spans="1:11" x14ac:dyDescent="0.25">
      <c r="A17" t="s">
        <v>58</v>
      </c>
      <c r="C17" t="s">
        <v>59</v>
      </c>
      <c r="K17" s="13"/>
    </row>
    <row r="18" spans="1:11" x14ac:dyDescent="0.25">
      <c r="K18" s="13"/>
    </row>
    <row r="19" spans="1:11" x14ac:dyDescent="0.25">
      <c r="K19" s="13"/>
    </row>
    <row r="20" spans="1:11" x14ac:dyDescent="0.25">
      <c r="K20" s="13"/>
    </row>
    <row r="21" spans="1:11" x14ac:dyDescent="0.25">
      <c r="K21" s="13"/>
    </row>
    <row r="22" spans="1:11" x14ac:dyDescent="0.25">
      <c r="A22" s="14"/>
      <c r="C22" s="14"/>
      <c r="H22" s="15"/>
    </row>
    <row r="23" spans="1:11" x14ac:dyDescent="0.25">
      <c r="H23"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6"/>
  <sheetViews>
    <sheetView topLeftCell="M1" workbookViewId="0">
      <selection activeCell="AA6" sqref="AA6"/>
    </sheetView>
  </sheetViews>
  <sheetFormatPr defaultColWidth="9.140625" defaultRowHeight="15" x14ac:dyDescent="0.25"/>
  <cols>
    <col min="1" max="1" width="16.140625" style="24" bestFit="1" customWidth="1"/>
    <col min="2" max="2" width="9.140625" style="24"/>
    <col min="3" max="3" width="8.7109375" style="24" bestFit="1" customWidth="1"/>
    <col min="4" max="4" width="5.42578125" style="24" bestFit="1" customWidth="1"/>
    <col min="5" max="7" width="13.42578125" style="24" customWidth="1"/>
    <col min="8" max="8" width="9.140625" style="24"/>
    <col min="9" max="9" width="16.7109375" style="24" bestFit="1" customWidth="1"/>
    <col min="10" max="10" width="8.7109375" style="24" bestFit="1" customWidth="1"/>
    <col min="11" max="11" width="15.85546875" style="24" customWidth="1"/>
    <col min="12" max="12" width="8.7109375" style="24" bestFit="1" customWidth="1"/>
    <col min="13" max="13" width="14.42578125" style="24" customWidth="1"/>
    <col min="14" max="14" width="9.7109375" style="24" bestFit="1" customWidth="1"/>
    <col min="15" max="15" width="17" style="24" customWidth="1"/>
    <col min="16" max="16" width="9.7109375" style="24" bestFit="1" customWidth="1"/>
    <col min="17" max="17" width="13.42578125" style="24" customWidth="1"/>
    <col min="18" max="18" width="9.7109375" style="24" bestFit="1" customWidth="1"/>
    <col min="19" max="19" width="13.42578125" style="24" customWidth="1"/>
    <col min="20" max="20" width="9.7109375" style="24" bestFit="1" customWidth="1"/>
    <col min="21" max="21" width="13.42578125" style="24" customWidth="1"/>
    <col min="22" max="22" width="9.7109375" style="24" bestFit="1" customWidth="1"/>
    <col min="23" max="23" width="13.42578125" style="24" customWidth="1"/>
    <col min="24" max="24" width="10.7109375" style="24" bestFit="1" customWidth="1"/>
    <col min="25" max="25" width="19.85546875" style="24" customWidth="1"/>
    <col min="26" max="26" width="10.85546875" style="24" bestFit="1" customWidth="1"/>
    <col min="27" max="27" width="19.85546875" style="24" customWidth="1"/>
    <col min="28" max="28" width="9.7109375" style="24" bestFit="1" customWidth="1"/>
    <col min="29" max="29" width="9.140625" style="24"/>
    <col min="30" max="30" width="9.7109375" style="24" bestFit="1" customWidth="1"/>
    <col min="31" max="31" width="9.140625" style="24"/>
    <col min="32" max="32" width="9.7109375" style="24" bestFit="1" customWidth="1"/>
    <col min="33" max="33" width="9.140625" style="24"/>
    <col min="34" max="34" width="9.7109375" style="24" bestFit="1" customWidth="1"/>
    <col min="35" max="16384" width="9.140625" style="24"/>
  </cols>
  <sheetData>
    <row r="1" spans="1:27" x14ac:dyDescent="0.25">
      <c r="A1" s="24" t="s">
        <v>26</v>
      </c>
      <c r="C1" s="24" t="s">
        <v>27</v>
      </c>
      <c r="E1" s="24" t="s">
        <v>6</v>
      </c>
      <c r="G1" s="24" t="s">
        <v>29</v>
      </c>
      <c r="I1" s="24" t="s">
        <v>47</v>
      </c>
      <c r="K1" s="24" t="s">
        <v>30</v>
      </c>
      <c r="M1" s="24" t="s">
        <v>31</v>
      </c>
      <c r="O1" s="24" t="s">
        <v>32</v>
      </c>
      <c r="Q1" s="24" t="s">
        <v>49</v>
      </c>
      <c r="S1" s="24" t="s">
        <v>50</v>
      </c>
      <c r="U1" s="24" t="s">
        <v>51</v>
      </c>
      <c r="W1" s="24" t="s">
        <v>61</v>
      </c>
      <c r="Y1" s="24" t="s">
        <v>62</v>
      </c>
      <c r="AA1" s="24" t="s">
        <v>166</v>
      </c>
    </row>
    <row r="2" spans="1:27" ht="30" x14ac:dyDescent="0.25">
      <c r="A2" s="24" t="s">
        <v>7</v>
      </c>
      <c r="C2" s="24" t="s">
        <v>8</v>
      </c>
      <c r="E2" s="24" t="s">
        <v>8</v>
      </c>
      <c r="G2" s="24" t="s">
        <v>8</v>
      </c>
      <c r="I2" s="24" t="s">
        <v>8</v>
      </c>
      <c r="K2" s="24" t="s">
        <v>8</v>
      </c>
      <c r="M2" s="24" t="s">
        <v>8</v>
      </c>
      <c r="O2" s="24" t="s">
        <v>126</v>
      </c>
      <c r="Q2" s="24" t="s">
        <v>131</v>
      </c>
      <c r="S2" s="24" t="s">
        <v>131</v>
      </c>
      <c r="U2" s="24" t="s">
        <v>131</v>
      </c>
      <c r="W2" s="24" t="s">
        <v>131</v>
      </c>
      <c r="Y2" s="24" t="s">
        <v>131</v>
      </c>
      <c r="AA2" s="24" t="s">
        <v>8</v>
      </c>
    </row>
    <row r="3" spans="1:27" ht="60" x14ac:dyDescent="0.25">
      <c r="A3" s="24" t="s">
        <v>9</v>
      </c>
      <c r="C3" s="24" t="s">
        <v>10</v>
      </c>
      <c r="E3" s="24" t="s">
        <v>10</v>
      </c>
      <c r="G3" s="24" t="s">
        <v>10</v>
      </c>
      <c r="I3" s="24" t="s">
        <v>10</v>
      </c>
      <c r="K3" s="24" t="s">
        <v>10</v>
      </c>
      <c r="M3" s="24" t="s">
        <v>10</v>
      </c>
      <c r="O3" s="24" t="s">
        <v>127</v>
      </c>
      <c r="Q3" s="24" t="s">
        <v>132</v>
      </c>
      <c r="S3" s="24" t="s">
        <v>132</v>
      </c>
      <c r="U3" s="24" t="s">
        <v>132</v>
      </c>
      <c r="W3" s="24" t="s">
        <v>132</v>
      </c>
      <c r="Y3" s="24" t="s">
        <v>132</v>
      </c>
      <c r="AA3" s="24" t="s">
        <v>10</v>
      </c>
    </row>
    <row r="4" spans="1:27" ht="60" x14ac:dyDescent="0.25">
      <c r="A4" s="24" t="s">
        <v>71</v>
      </c>
      <c r="E4" s="24" t="s">
        <v>28</v>
      </c>
      <c r="G4" s="24" t="s">
        <v>56</v>
      </c>
      <c r="I4" s="24" t="s">
        <v>101</v>
      </c>
      <c r="K4" s="24" t="s">
        <v>56</v>
      </c>
      <c r="M4" s="24" t="s">
        <v>105</v>
      </c>
      <c r="O4" s="24" t="s">
        <v>128</v>
      </c>
      <c r="Q4" s="24" t="s">
        <v>10</v>
      </c>
      <c r="S4" s="24" t="s">
        <v>10</v>
      </c>
      <c r="U4" s="24" t="s">
        <v>10</v>
      </c>
      <c r="W4" s="24" t="s">
        <v>10</v>
      </c>
      <c r="Y4" s="24" t="s">
        <v>10</v>
      </c>
      <c r="AA4" s="24" t="s">
        <v>56</v>
      </c>
    </row>
    <row r="5" spans="1:27" ht="30" x14ac:dyDescent="0.25">
      <c r="A5" s="25"/>
      <c r="K5" s="24" t="s">
        <v>28</v>
      </c>
      <c r="Q5" s="24" t="s">
        <v>56</v>
      </c>
      <c r="S5" s="24" t="s">
        <v>56</v>
      </c>
      <c r="U5" s="24" t="s">
        <v>105</v>
      </c>
      <c r="W5" s="24" t="s">
        <v>105</v>
      </c>
      <c r="Y5" s="24" t="s">
        <v>56</v>
      </c>
      <c r="AA5" s="24" t="s">
        <v>28</v>
      </c>
    </row>
    <row r="6" spans="1:27" ht="30" x14ac:dyDescent="0.25">
      <c r="S6" s="24" t="s">
        <v>105</v>
      </c>
      <c r="W6" s="24" t="s">
        <v>28</v>
      </c>
      <c r="Y6" s="24" t="s">
        <v>28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E18275D-06B0-4C65-98FE-F4FDA1D900AC}">
  <ds:schemaRefs>
    <ds:schemaRef ds:uri="http://schemas.microsoft.com/sharepoint/v3/contenttype/forms"/>
  </ds:schemaRefs>
</ds:datastoreItem>
</file>

<file path=customXml/itemProps3.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2023-06-12T11:27:25Z</cp:lastPrinted>
  <dcterms:created xsi:type="dcterms:W3CDTF">2017-11-02T15:30:02Z</dcterms:created>
  <dcterms:modified xsi:type="dcterms:W3CDTF">2023-06-21T09:51:51Z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